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telefilm.sharepoint.com/sites/P2021-03_RelancedesprogrammesTFC/Documents partages/General/Espace de relance_Relaunch Space/2026-2027/Marketing - Relaunch/Documents to review/"/>
    </mc:Choice>
  </mc:AlternateContent>
  <xr:revisionPtr revIDLastSave="0" documentId="8_{7878B25A-2254-4166-AAAF-7FEBA63F39F6}" xr6:coauthVersionLast="47" xr6:coauthVersionMax="47" xr10:uidLastSave="{00000000-0000-0000-0000-000000000000}"/>
  <bookViews>
    <workbookView xWindow="57480" yWindow="-120" windowWidth="29040" windowHeight="15720" firstSheet="1" activeTab="1" xr2:uid="{050C47BE-AFD3-406F-A46F-912EB98F7BFD}"/>
  </bookViews>
  <sheets>
    <sheet name="Sommaire" sheetId="5" r:id="rId1"/>
    <sheet name="Détail" sheetId="2" r:id="rId2"/>
    <sheet name="Eng Auditoires- si applicable" sheetId="6" r:id="rId3"/>
  </sheets>
  <definedNames>
    <definedName name="_xlnm.Print_Titles" localSheetId="1">Détail!$1:$6</definedName>
    <definedName name="_xlnm.Print_Titles" localSheetId="0">Sommaire!$2:$8</definedName>
    <definedName name="_xlnm.Print_Area" localSheetId="0">Sommaire!$A$2:$N$38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1" i="2" l="1"/>
  <c r="N21" i="6"/>
  <c r="N22" i="6"/>
  <c r="E11" i="6"/>
  <c r="G11" i="6" s="1"/>
  <c r="N11" i="6" s="1"/>
  <c r="E12" i="6"/>
  <c r="G12" i="6" s="1"/>
  <c r="N12" i="6" s="1"/>
  <c r="E13" i="6"/>
  <c r="G13" i="6" s="1"/>
  <c r="N13" i="6" s="1"/>
  <c r="E14" i="6"/>
  <c r="G14" i="6" s="1"/>
  <c r="N14" i="6" s="1"/>
  <c r="E15" i="6"/>
  <c r="G15" i="6" s="1"/>
  <c r="N15" i="6" s="1"/>
  <c r="E16" i="6"/>
  <c r="G16" i="6" s="1"/>
  <c r="N16" i="6" s="1"/>
  <c r="E17" i="6"/>
  <c r="G17" i="6" s="1"/>
  <c r="N17" i="6" s="1"/>
  <c r="E18" i="6"/>
  <c r="G18" i="6" s="1"/>
  <c r="N18" i="6" s="1"/>
  <c r="E19" i="6"/>
  <c r="G19" i="6" s="1"/>
  <c r="N19" i="6" s="1"/>
  <c r="E20" i="6"/>
  <c r="G20" i="6" s="1"/>
  <c r="N20" i="6" s="1"/>
  <c r="R1" i="2"/>
  <c r="K158" i="2"/>
  <c r="K159" i="2"/>
  <c r="K160" i="2"/>
  <c r="E160" i="2"/>
  <c r="F35" i="6"/>
  <c r="J149" i="2" s="1"/>
  <c r="M21" i="6"/>
  <c r="L21" i="6"/>
  <c r="E21" i="6"/>
  <c r="G21" i="6" s="1"/>
  <c r="M9" i="6"/>
  <c r="M10" i="6"/>
  <c r="M20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8" i="6"/>
  <c r="L25" i="6"/>
  <c r="E25" i="6"/>
  <c r="G25" i="6" s="1"/>
  <c r="N25" i="6" s="1"/>
  <c r="L24" i="6"/>
  <c r="E24" i="6"/>
  <c r="G24" i="6" s="1"/>
  <c r="N24" i="6" s="1"/>
  <c r="L23" i="6"/>
  <c r="E23" i="6"/>
  <c r="G23" i="6" s="1"/>
  <c r="N23" i="6" s="1"/>
  <c r="L22" i="6"/>
  <c r="E22" i="6"/>
  <c r="G22" i="6" s="1"/>
  <c r="L20" i="6"/>
  <c r="L10" i="6"/>
  <c r="E10" i="6"/>
  <c r="G10" i="6" s="1"/>
  <c r="N10" i="6" s="1"/>
  <c r="L28" i="6"/>
  <c r="E28" i="6"/>
  <c r="G28" i="6" s="1"/>
  <c r="N28" i="6" s="1"/>
  <c r="L27" i="6"/>
  <c r="E27" i="6"/>
  <c r="G27" i="6" s="1"/>
  <c r="N27" i="6" s="1"/>
  <c r="L26" i="6"/>
  <c r="E26" i="6"/>
  <c r="G26" i="6" s="1"/>
  <c r="N26" i="6" s="1"/>
  <c r="L9" i="6"/>
  <c r="E9" i="6"/>
  <c r="G9" i="6" s="1"/>
  <c r="N9" i="6" s="1"/>
  <c r="N5" i="6"/>
  <c r="M35" i="6"/>
  <c r="J35" i="6"/>
  <c r="N149" i="2" s="1"/>
  <c r="I35" i="6"/>
  <c r="M149" i="2" s="1"/>
  <c r="D35" i="6"/>
  <c r="C35" i="6"/>
  <c r="L34" i="6"/>
  <c r="E34" i="6"/>
  <c r="G34" i="6" s="1"/>
  <c r="L33" i="6"/>
  <c r="E33" i="6"/>
  <c r="G33" i="6" s="1"/>
  <c r="N33" i="6" s="1"/>
  <c r="L32" i="6"/>
  <c r="E32" i="6"/>
  <c r="G32" i="6" s="1"/>
  <c r="N32" i="6" s="1"/>
  <c r="L31" i="6"/>
  <c r="E31" i="6"/>
  <c r="G31" i="6" s="1"/>
  <c r="N31" i="6" s="1"/>
  <c r="L30" i="6"/>
  <c r="E30" i="6"/>
  <c r="G30" i="6" s="1"/>
  <c r="N30" i="6" s="1"/>
  <c r="L29" i="6"/>
  <c r="E29" i="6"/>
  <c r="G29" i="6" s="1"/>
  <c r="N29" i="6" s="1"/>
  <c r="L8" i="6"/>
  <c r="E8" i="6"/>
  <c r="G8" i="6" s="1"/>
  <c r="H59" i="2"/>
  <c r="E59" i="2"/>
  <c r="I59" i="2" s="1"/>
  <c r="K59" i="2" s="1"/>
  <c r="N34" i="6" l="1"/>
  <c r="E35" i="6"/>
  <c r="I149" i="2" s="1"/>
  <c r="R159" i="2"/>
  <c r="N145" i="2"/>
  <c r="M145" i="2"/>
  <c r="M150" i="2"/>
  <c r="M152" i="2" s="1"/>
  <c r="J150" i="2"/>
  <c r="N150" i="2"/>
  <c r="N152" i="2" s="1"/>
  <c r="M30" i="5"/>
  <c r="N30" i="5"/>
  <c r="M34" i="5"/>
  <c r="N34" i="5"/>
  <c r="M26" i="5"/>
  <c r="N26" i="5"/>
  <c r="C2" i="5"/>
  <c r="Q165" i="2"/>
  <c r="N8" i="6" l="1"/>
  <c r="G35" i="6"/>
  <c r="N35" i="6" s="1"/>
  <c r="D18" i="2"/>
  <c r="D9" i="5" s="1"/>
  <c r="C18" i="2"/>
  <c r="C161" i="2"/>
  <c r="D161" i="2"/>
  <c r="D33" i="5" s="1"/>
  <c r="J161" i="2"/>
  <c r="J33" i="5" s="1"/>
  <c r="E156" i="2"/>
  <c r="F161" i="2"/>
  <c r="F33" i="5" s="1"/>
  <c r="G161" i="2"/>
  <c r="G33" i="5" s="1"/>
  <c r="M161" i="2"/>
  <c r="M33" i="5" s="1"/>
  <c r="N161" i="2"/>
  <c r="N33" i="5" s="1"/>
  <c r="Q163" i="2"/>
  <c r="P163" i="2"/>
  <c r="P162" i="2"/>
  <c r="Q161" i="2"/>
  <c r="Q160" i="2"/>
  <c r="P160" i="2"/>
  <c r="H160" i="2"/>
  <c r="Q159" i="2"/>
  <c r="P159" i="2"/>
  <c r="H159" i="2"/>
  <c r="E159" i="2"/>
  <c r="Q158" i="2"/>
  <c r="P158" i="2"/>
  <c r="H158" i="2"/>
  <c r="E158" i="2"/>
  <c r="Q157" i="2"/>
  <c r="P157" i="2"/>
  <c r="H157" i="2"/>
  <c r="E157" i="2"/>
  <c r="Q156" i="2"/>
  <c r="P156" i="2"/>
  <c r="H156" i="2"/>
  <c r="Q155" i="2"/>
  <c r="P155" i="2"/>
  <c r="Q149" i="2"/>
  <c r="P149" i="2"/>
  <c r="Q152" i="2"/>
  <c r="P152" i="2"/>
  <c r="Q151" i="2"/>
  <c r="Q150" i="2"/>
  <c r="Q139" i="2"/>
  <c r="P139" i="2"/>
  <c r="Q132" i="2"/>
  <c r="P132" i="2"/>
  <c r="Q128" i="2"/>
  <c r="P128" i="2"/>
  <c r="Q116" i="2"/>
  <c r="P116" i="2"/>
  <c r="Q106" i="2"/>
  <c r="P106" i="2"/>
  <c r="Q94" i="2"/>
  <c r="P94" i="2"/>
  <c r="P145" i="2"/>
  <c r="C141" i="2"/>
  <c r="C137" i="2"/>
  <c r="C23" i="5" s="1"/>
  <c r="C130" i="2"/>
  <c r="C22" i="5" s="1"/>
  <c r="C126" i="2"/>
  <c r="C21" i="5" s="1"/>
  <c r="C104" i="2"/>
  <c r="C19" i="5" s="1"/>
  <c r="C114" i="2"/>
  <c r="C20" i="5" s="1"/>
  <c r="C92" i="2"/>
  <c r="C82" i="2"/>
  <c r="C77" i="2"/>
  <c r="C70" i="2"/>
  <c r="C61" i="2"/>
  <c r="C49" i="2"/>
  <c r="C45" i="2"/>
  <c r="C33" i="2"/>
  <c r="C26" i="2"/>
  <c r="Q144" i="2"/>
  <c r="Q143" i="2"/>
  <c r="E133" i="2"/>
  <c r="D137" i="2"/>
  <c r="D23" i="5" s="1"/>
  <c r="F137" i="2"/>
  <c r="F23" i="5" s="1"/>
  <c r="G137" i="2"/>
  <c r="G23" i="5" s="1"/>
  <c r="J137" i="2"/>
  <c r="J23" i="5" s="1"/>
  <c r="M137" i="2"/>
  <c r="M23" i="5" s="1"/>
  <c r="N137" i="2"/>
  <c r="N23" i="5" s="1"/>
  <c r="E140" i="2"/>
  <c r="E141" i="2" s="1"/>
  <c r="E24" i="5" s="1"/>
  <c r="Q145" i="2"/>
  <c r="Q141" i="2"/>
  <c r="N141" i="2"/>
  <c r="N24" i="5" s="1"/>
  <c r="M141" i="2"/>
  <c r="M24" i="5" s="1"/>
  <c r="J141" i="2"/>
  <c r="J24" i="5" s="1"/>
  <c r="G141" i="2"/>
  <c r="G24" i="5" s="1"/>
  <c r="F141" i="2"/>
  <c r="F24" i="5" s="1"/>
  <c r="D141" i="2"/>
  <c r="D24" i="5" s="1"/>
  <c r="Q140" i="2"/>
  <c r="P140" i="2"/>
  <c r="H140" i="2"/>
  <c r="H141" i="2" s="1"/>
  <c r="H24" i="5" s="1"/>
  <c r="Q137" i="2"/>
  <c r="Q136" i="2"/>
  <c r="P136" i="2"/>
  <c r="H136" i="2"/>
  <c r="E136" i="2"/>
  <c r="Q135" i="2"/>
  <c r="P135" i="2"/>
  <c r="H135" i="2"/>
  <c r="E135" i="2"/>
  <c r="Q134" i="2"/>
  <c r="P134" i="2"/>
  <c r="H134" i="2"/>
  <c r="E134" i="2"/>
  <c r="Q133" i="2"/>
  <c r="P133" i="2"/>
  <c r="H133" i="2"/>
  <c r="D130" i="2"/>
  <c r="D22" i="5" s="1"/>
  <c r="F130" i="2"/>
  <c r="F22" i="5" s="1"/>
  <c r="G130" i="2"/>
  <c r="G22" i="5" s="1"/>
  <c r="J130" i="2"/>
  <c r="J22" i="5" s="1"/>
  <c r="M130" i="2"/>
  <c r="M22" i="5" s="1"/>
  <c r="N130" i="2"/>
  <c r="N22" i="5" s="1"/>
  <c r="N126" i="2"/>
  <c r="N21" i="5" s="1"/>
  <c r="M126" i="2"/>
  <c r="M21" i="5" s="1"/>
  <c r="D126" i="2"/>
  <c r="D21" i="5" s="1"/>
  <c r="F126" i="2"/>
  <c r="F21" i="5" s="1"/>
  <c r="G126" i="2"/>
  <c r="G21" i="5" s="1"/>
  <c r="J126" i="2"/>
  <c r="J21" i="5" s="1"/>
  <c r="Q130" i="2"/>
  <c r="Q129" i="2"/>
  <c r="P129" i="2"/>
  <c r="H129" i="2"/>
  <c r="H130" i="2" s="1"/>
  <c r="H22" i="5" s="1"/>
  <c r="E129" i="2"/>
  <c r="E130" i="2" s="1"/>
  <c r="E22" i="5" s="1"/>
  <c r="Q126" i="2"/>
  <c r="E118" i="2"/>
  <c r="H118" i="2"/>
  <c r="P118" i="2"/>
  <c r="Q118" i="2"/>
  <c r="E119" i="2"/>
  <c r="H119" i="2"/>
  <c r="P119" i="2"/>
  <c r="Q119" i="2"/>
  <c r="E120" i="2"/>
  <c r="H120" i="2"/>
  <c r="P120" i="2"/>
  <c r="Q120" i="2"/>
  <c r="E121" i="2"/>
  <c r="H121" i="2"/>
  <c r="P121" i="2"/>
  <c r="Q121" i="2"/>
  <c r="E122" i="2"/>
  <c r="H122" i="2"/>
  <c r="P122" i="2"/>
  <c r="Q122" i="2"/>
  <c r="E123" i="2"/>
  <c r="H123" i="2"/>
  <c r="P123" i="2"/>
  <c r="Q123" i="2"/>
  <c r="E124" i="2"/>
  <c r="H124" i="2"/>
  <c r="P124" i="2"/>
  <c r="Q124" i="2"/>
  <c r="E125" i="2"/>
  <c r="H125" i="2"/>
  <c r="P125" i="2"/>
  <c r="Q125" i="2"/>
  <c r="Q117" i="2"/>
  <c r="P117" i="2"/>
  <c r="H117" i="2"/>
  <c r="E117" i="2"/>
  <c r="E87" i="2"/>
  <c r="I87" i="2" s="1"/>
  <c r="K87" i="2" s="1"/>
  <c r="E88" i="2"/>
  <c r="I88" i="2" s="1"/>
  <c r="K88" i="2" s="1"/>
  <c r="E89" i="2"/>
  <c r="E90" i="2"/>
  <c r="E91" i="2"/>
  <c r="M104" i="2"/>
  <c r="M19" i="5" s="1"/>
  <c r="N104" i="2"/>
  <c r="N19" i="5" s="1"/>
  <c r="D104" i="2"/>
  <c r="D19" i="5" s="1"/>
  <c r="F104" i="2"/>
  <c r="F19" i="5" s="1"/>
  <c r="G104" i="2"/>
  <c r="G19" i="5" s="1"/>
  <c r="J104" i="2"/>
  <c r="J19" i="5" s="1"/>
  <c r="Q114" i="2"/>
  <c r="N114" i="2"/>
  <c r="N20" i="5" s="1"/>
  <c r="M114" i="2"/>
  <c r="M20" i="5" s="1"/>
  <c r="J114" i="2"/>
  <c r="J20" i="5" s="1"/>
  <c r="G114" i="2"/>
  <c r="G20" i="5" s="1"/>
  <c r="F114" i="2"/>
  <c r="F20" i="5" s="1"/>
  <c r="D114" i="2"/>
  <c r="D20" i="5" s="1"/>
  <c r="E108" i="2"/>
  <c r="H108" i="2"/>
  <c r="P108" i="2"/>
  <c r="Q108" i="2"/>
  <c r="E109" i="2"/>
  <c r="H109" i="2"/>
  <c r="P109" i="2"/>
  <c r="Q109" i="2"/>
  <c r="E110" i="2"/>
  <c r="H110" i="2"/>
  <c r="P110" i="2"/>
  <c r="Q110" i="2"/>
  <c r="E111" i="2"/>
  <c r="H111" i="2"/>
  <c r="P111" i="2"/>
  <c r="Q111" i="2"/>
  <c r="E112" i="2"/>
  <c r="H112" i="2"/>
  <c r="P112" i="2"/>
  <c r="Q112" i="2"/>
  <c r="E113" i="2"/>
  <c r="H113" i="2"/>
  <c r="P113" i="2"/>
  <c r="Q113" i="2"/>
  <c r="Q107" i="2"/>
  <c r="P107" i="2"/>
  <c r="H107" i="2"/>
  <c r="E107" i="2"/>
  <c r="Q104" i="2"/>
  <c r="E96" i="2"/>
  <c r="H96" i="2"/>
  <c r="P96" i="2"/>
  <c r="Q96" i="2"/>
  <c r="E97" i="2"/>
  <c r="H97" i="2"/>
  <c r="P97" i="2"/>
  <c r="Q97" i="2"/>
  <c r="E98" i="2"/>
  <c r="H98" i="2"/>
  <c r="P98" i="2"/>
  <c r="Q98" i="2"/>
  <c r="E99" i="2"/>
  <c r="H99" i="2"/>
  <c r="P99" i="2"/>
  <c r="Q99" i="2"/>
  <c r="E100" i="2"/>
  <c r="H100" i="2"/>
  <c r="P100" i="2"/>
  <c r="Q100" i="2"/>
  <c r="E101" i="2"/>
  <c r="H101" i="2"/>
  <c r="P101" i="2"/>
  <c r="Q101" i="2"/>
  <c r="E102" i="2"/>
  <c r="H102" i="2"/>
  <c r="P102" i="2"/>
  <c r="Q102" i="2"/>
  <c r="E103" i="2"/>
  <c r="H103" i="2"/>
  <c r="P103" i="2"/>
  <c r="Q103" i="2"/>
  <c r="Q95" i="2"/>
  <c r="P95" i="2"/>
  <c r="H95" i="2"/>
  <c r="E95" i="2"/>
  <c r="C24" i="5" l="1"/>
  <c r="C143" i="2"/>
  <c r="C25" i="5" s="1"/>
  <c r="C34" i="5"/>
  <c r="C33" i="5"/>
  <c r="H33" i="5"/>
  <c r="I156" i="2"/>
  <c r="E161" i="2"/>
  <c r="I158" i="2"/>
  <c r="R158" i="2" s="1"/>
  <c r="I159" i="2"/>
  <c r="I157" i="2"/>
  <c r="K157" i="2" s="1"/>
  <c r="R157" i="2" s="1"/>
  <c r="I160" i="2"/>
  <c r="R160" i="2" s="1"/>
  <c r="I111" i="2"/>
  <c r="K111" i="2" s="1"/>
  <c r="R111" i="2" s="1"/>
  <c r="I108" i="2"/>
  <c r="K108" i="2" s="1"/>
  <c r="R108" i="2" s="1"/>
  <c r="I100" i="2"/>
  <c r="K100" i="2" s="1"/>
  <c r="R100" i="2" s="1"/>
  <c r="I97" i="2"/>
  <c r="K97" i="2" s="1"/>
  <c r="R97" i="2" s="1"/>
  <c r="I125" i="2"/>
  <c r="K125" i="2" s="1"/>
  <c r="R125" i="2" s="1"/>
  <c r="H137" i="2"/>
  <c r="H23" i="5" s="1"/>
  <c r="E137" i="2"/>
  <c r="E23" i="5" s="1"/>
  <c r="I98" i="2"/>
  <c r="K98" i="2" s="1"/>
  <c r="R98" i="2" s="1"/>
  <c r="I110" i="2"/>
  <c r="K110" i="2" s="1"/>
  <c r="R110" i="2" s="1"/>
  <c r="I140" i="2"/>
  <c r="I141" i="2" s="1"/>
  <c r="I24" i="5" s="1"/>
  <c r="I102" i="2"/>
  <c r="K102" i="2" s="1"/>
  <c r="R102" i="2" s="1"/>
  <c r="I133" i="2"/>
  <c r="I135" i="2"/>
  <c r="K135" i="2" s="1"/>
  <c r="R135" i="2" s="1"/>
  <c r="I124" i="2"/>
  <c r="K124" i="2" s="1"/>
  <c r="R124" i="2" s="1"/>
  <c r="I121" i="2"/>
  <c r="K121" i="2" s="1"/>
  <c r="R121" i="2" s="1"/>
  <c r="I136" i="2"/>
  <c r="E126" i="2"/>
  <c r="E21" i="5" s="1"/>
  <c r="I134" i="2"/>
  <c r="K134" i="2" s="1"/>
  <c r="R134" i="2" s="1"/>
  <c r="I123" i="2"/>
  <c r="K123" i="2" s="1"/>
  <c r="R123" i="2" s="1"/>
  <c r="I122" i="2"/>
  <c r="K122" i="2" s="1"/>
  <c r="R122" i="2" s="1"/>
  <c r="I119" i="2"/>
  <c r="K119" i="2" s="1"/>
  <c r="R119" i="2" s="1"/>
  <c r="I120" i="2"/>
  <c r="K120" i="2" s="1"/>
  <c r="R120" i="2" s="1"/>
  <c r="H104" i="2"/>
  <c r="H19" i="5" s="1"/>
  <c r="I117" i="2"/>
  <c r="K117" i="2" s="1"/>
  <c r="R117" i="2" s="1"/>
  <c r="I99" i="2"/>
  <c r="K99" i="2" s="1"/>
  <c r="R99" i="2" s="1"/>
  <c r="I112" i="2"/>
  <c r="K112" i="2" s="1"/>
  <c r="R112" i="2" s="1"/>
  <c r="E114" i="2"/>
  <c r="E20" i="5" s="1"/>
  <c r="I107" i="2"/>
  <c r="K107" i="2" s="1"/>
  <c r="R107" i="2" s="1"/>
  <c r="I118" i="2"/>
  <c r="K118" i="2" s="1"/>
  <c r="R118" i="2" s="1"/>
  <c r="E104" i="2"/>
  <c r="E19" i="5" s="1"/>
  <c r="I103" i="2"/>
  <c r="K103" i="2" s="1"/>
  <c r="R103" i="2" s="1"/>
  <c r="H126" i="2"/>
  <c r="H21" i="5" s="1"/>
  <c r="I129" i="2"/>
  <c r="I95" i="2"/>
  <c r="I96" i="2"/>
  <c r="K96" i="2" s="1"/>
  <c r="R96" i="2" s="1"/>
  <c r="I113" i="2"/>
  <c r="K113" i="2" s="1"/>
  <c r="R113" i="2" s="1"/>
  <c r="H114" i="2"/>
  <c r="H20" i="5" s="1"/>
  <c r="I101" i="2"/>
  <c r="K101" i="2" s="1"/>
  <c r="R101" i="2" s="1"/>
  <c r="I109" i="2"/>
  <c r="K109" i="2" s="1"/>
  <c r="R109" i="2" s="1"/>
  <c r="K149" i="2" l="1"/>
  <c r="I150" i="2"/>
  <c r="I152" i="2" s="1"/>
  <c r="I161" i="2"/>
  <c r="K161" i="2" s="1"/>
  <c r="E33" i="5"/>
  <c r="K156" i="2"/>
  <c r="R156" i="2" s="1"/>
  <c r="K133" i="2"/>
  <c r="I137" i="2"/>
  <c r="I23" i="5" s="1"/>
  <c r="K140" i="2"/>
  <c r="K141" i="2" s="1"/>
  <c r="K136" i="2"/>
  <c r="K129" i="2"/>
  <c r="I130" i="2"/>
  <c r="I22" i="5" s="1"/>
  <c r="I126" i="2"/>
  <c r="I21" i="5" s="1"/>
  <c r="K126" i="2"/>
  <c r="I114" i="2"/>
  <c r="I20" i="5" s="1"/>
  <c r="K95" i="2"/>
  <c r="I104" i="2"/>
  <c r="I19" i="5" s="1"/>
  <c r="K114" i="2"/>
  <c r="R149" i="2" l="1"/>
  <c r="K150" i="2"/>
  <c r="R114" i="2"/>
  <c r="K20" i="5"/>
  <c r="R126" i="2"/>
  <c r="K21" i="5"/>
  <c r="R141" i="2"/>
  <c r="K24" i="5"/>
  <c r="I33" i="5"/>
  <c r="R133" i="2"/>
  <c r="K137" i="2"/>
  <c r="R140" i="2"/>
  <c r="R136" i="2"/>
  <c r="R129" i="2"/>
  <c r="K130" i="2"/>
  <c r="R95" i="2"/>
  <c r="K104" i="2"/>
  <c r="K33" i="5" l="1"/>
  <c r="R161" i="2"/>
  <c r="R137" i="2"/>
  <c r="K23" i="5"/>
  <c r="R130" i="2"/>
  <c r="K22" i="5"/>
  <c r="R104" i="2"/>
  <c r="K19" i="5"/>
  <c r="P56" i="2"/>
  <c r="Q56" i="2"/>
  <c r="P57" i="2"/>
  <c r="Q57" i="2"/>
  <c r="P58" i="2"/>
  <c r="Q58" i="2"/>
  <c r="P59" i="2"/>
  <c r="Q59" i="2"/>
  <c r="R59" i="2"/>
  <c r="P60" i="2"/>
  <c r="Q60" i="2"/>
  <c r="P87" i="2"/>
  <c r="Q87" i="2"/>
  <c r="R87" i="2"/>
  <c r="P88" i="2"/>
  <c r="Q88" i="2"/>
  <c r="R88" i="2"/>
  <c r="P89" i="2"/>
  <c r="Q89" i="2"/>
  <c r="P90" i="2"/>
  <c r="Q90" i="2"/>
  <c r="P91" i="2"/>
  <c r="Q91" i="2"/>
  <c r="R4" i="2" l="1"/>
  <c r="C5" i="5" s="1"/>
  <c r="R2" i="2"/>
  <c r="C3" i="5" s="1"/>
  <c r="M8" i="5"/>
  <c r="N8" i="5"/>
  <c r="M92" i="2"/>
  <c r="M18" i="5" s="1"/>
  <c r="M82" i="2"/>
  <c r="M17" i="5" s="1"/>
  <c r="M77" i="2"/>
  <c r="M16" i="5" s="1"/>
  <c r="M70" i="2"/>
  <c r="M15" i="5" s="1"/>
  <c r="M61" i="2"/>
  <c r="M14" i="5" s="1"/>
  <c r="M49" i="2"/>
  <c r="M13" i="5" s="1"/>
  <c r="M45" i="2"/>
  <c r="M12" i="5" s="1"/>
  <c r="M33" i="2"/>
  <c r="M11" i="5" s="1"/>
  <c r="M26" i="2"/>
  <c r="M10" i="5" s="1"/>
  <c r="M18" i="2"/>
  <c r="M9" i="5" s="1"/>
  <c r="H10" i="2"/>
  <c r="E10" i="2"/>
  <c r="H11" i="2"/>
  <c r="E11" i="2"/>
  <c r="H12" i="2"/>
  <c r="E12" i="2"/>
  <c r="H13" i="2"/>
  <c r="E13" i="2"/>
  <c r="H14" i="2"/>
  <c r="E14" i="2"/>
  <c r="H15" i="2"/>
  <c r="E15" i="2"/>
  <c r="H16" i="2"/>
  <c r="E16" i="2"/>
  <c r="H17" i="2"/>
  <c r="E17" i="2"/>
  <c r="H21" i="2"/>
  <c r="E21" i="2"/>
  <c r="H22" i="2"/>
  <c r="E22" i="2"/>
  <c r="H23" i="2"/>
  <c r="E23" i="2"/>
  <c r="H24" i="2"/>
  <c r="E24" i="2"/>
  <c r="H25" i="2"/>
  <c r="E25" i="2"/>
  <c r="H36" i="2"/>
  <c r="E36" i="2"/>
  <c r="H37" i="2"/>
  <c r="E37" i="2"/>
  <c r="H38" i="2"/>
  <c r="E38" i="2"/>
  <c r="H39" i="2"/>
  <c r="E39" i="2"/>
  <c r="H40" i="2"/>
  <c r="E40" i="2"/>
  <c r="H41" i="2"/>
  <c r="E41" i="2"/>
  <c r="H42" i="2"/>
  <c r="E42" i="2"/>
  <c r="H43" i="2"/>
  <c r="E43" i="2"/>
  <c r="H44" i="2"/>
  <c r="E44" i="2"/>
  <c r="H48" i="2"/>
  <c r="H49" i="2" s="1"/>
  <c r="H13" i="5" s="1"/>
  <c r="E48" i="2"/>
  <c r="H52" i="2"/>
  <c r="E52" i="2"/>
  <c r="H53" i="2"/>
  <c r="E53" i="2"/>
  <c r="H54" i="2"/>
  <c r="E54" i="2"/>
  <c r="H55" i="2"/>
  <c r="E55" i="2"/>
  <c r="H56" i="2"/>
  <c r="E56" i="2"/>
  <c r="H57" i="2"/>
  <c r="E57" i="2"/>
  <c r="H58" i="2"/>
  <c r="E58" i="2"/>
  <c r="H60" i="2"/>
  <c r="E60" i="2"/>
  <c r="H64" i="2"/>
  <c r="E64" i="2"/>
  <c r="H65" i="2"/>
  <c r="E65" i="2"/>
  <c r="H66" i="2"/>
  <c r="E66" i="2"/>
  <c r="H67" i="2"/>
  <c r="E67" i="2"/>
  <c r="H68" i="2"/>
  <c r="E68" i="2"/>
  <c r="H69" i="2"/>
  <c r="E69" i="2"/>
  <c r="H73" i="2"/>
  <c r="E73" i="2"/>
  <c r="H74" i="2"/>
  <c r="E74" i="2"/>
  <c r="H75" i="2"/>
  <c r="E75" i="2"/>
  <c r="H76" i="2"/>
  <c r="E76" i="2"/>
  <c r="H80" i="2"/>
  <c r="E80" i="2"/>
  <c r="H81" i="2"/>
  <c r="E81" i="2"/>
  <c r="H85" i="2"/>
  <c r="E85" i="2"/>
  <c r="H86" i="2"/>
  <c r="E86" i="2"/>
  <c r="H89" i="2"/>
  <c r="I89" i="2" s="1"/>
  <c r="K89" i="2" s="1"/>
  <c r="H90" i="2"/>
  <c r="I90" i="2" s="1"/>
  <c r="K90" i="2" s="1"/>
  <c r="H91" i="2"/>
  <c r="I91" i="2" s="1"/>
  <c r="K91" i="2" s="1"/>
  <c r="H29" i="2"/>
  <c r="E29" i="2"/>
  <c r="H30" i="2"/>
  <c r="E30" i="2"/>
  <c r="H31" i="2"/>
  <c r="E31" i="2"/>
  <c r="H32" i="2"/>
  <c r="E32" i="2"/>
  <c r="R6" i="2"/>
  <c r="P9" i="2"/>
  <c r="Q9" i="2"/>
  <c r="P10" i="2"/>
  <c r="Q10" i="2"/>
  <c r="P11" i="2"/>
  <c r="Q11" i="2"/>
  <c r="P12" i="2"/>
  <c r="Q12" i="2"/>
  <c r="P13" i="2"/>
  <c r="Q13" i="2"/>
  <c r="P14" i="2"/>
  <c r="Q14" i="2"/>
  <c r="P15" i="2"/>
  <c r="Q15" i="2"/>
  <c r="P16" i="2"/>
  <c r="Q16" i="2"/>
  <c r="P17" i="2"/>
  <c r="Q17" i="2"/>
  <c r="F18" i="2"/>
  <c r="F9" i="5" s="1"/>
  <c r="G18" i="2"/>
  <c r="G9" i="5" s="1"/>
  <c r="J18" i="2"/>
  <c r="J9" i="5" s="1"/>
  <c r="N18" i="2"/>
  <c r="N9" i="5" s="1"/>
  <c r="Q18" i="2"/>
  <c r="P20" i="2"/>
  <c r="Q20" i="2"/>
  <c r="P21" i="2"/>
  <c r="Q21" i="2"/>
  <c r="P22" i="2"/>
  <c r="Q22" i="2"/>
  <c r="P23" i="2"/>
  <c r="Q23" i="2"/>
  <c r="P24" i="2"/>
  <c r="Q24" i="2"/>
  <c r="P25" i="2"/>
  <c r="Q25" i="2"/>
  <c r="C10" i="5"/>
  <c r="D26" i="2"/>
  <c r="D10" i="5" s="1"/>
  <c r="F26" i="2"/>
  <c r="F10" i="5" s="1"/>
  <c r="G26" i="2"/>
  <c r="G10" i="5" s="1"/>
  <c r="J26" i="2"/>
  <c r="J10" i="5" s="1"/>
  <c r="N26" i="2"/>
  <c r="N10" i="5" s="1"/>
  <c r="Q26" i="2"/>
  <c r="P28" i="2"/>
  <c r="Q28" i="2"/>
  <c r="P29" i="2"/>
  <c r="Q29" i="2"/>
  <c r="P30" i="2"/>
  <c r="Q30" i="2"/>
  <c r="P31" i="2"/>
  <c r="Q31" i="2"/>
  <c r="P32" i="2"/>
  <c r="Q32" i="2"/>
  <c r="C11" i="5"/>
  <c r="D33" i="2"/>
  <c r="D11" i="5" s="1"/>
  <c r="F33" i="2"/>
  <c r="F11" i="5" s="1"/>
  <c r="G33" i="2"/>
  <c r="G11" i="5" s="1"/>
  <c r="J33" i="2"/>
  <c r="J11" i="5" s="1"/>
  <c r="N33" i="2"/>
  <c r="N11" i="5" s="1"/>
  <c r="Q33" i="2"/>
  <c r="P35" i="2"/>
  <c r="Q35" i="2"/>
  <c r="P36" i="2"/>
  <c r="Q36" i="2"/>
  <c r="P37" i="2"/>
  <c r="Q37" i="2"/>
  <c r="P38" i="2"/>
  <c r="Q38" i="2"/>
  <c r="P39" i="2"/>
  <c r="Q39" i="2"/>
  <c r="P40" i="2"/>
  <c r="Q40" i="2"/>
  <c r="P41" i="2"/>
  <c r="Q41" i="2"/>
  <c r="P42" i="2"/>
  <c r="Q42" i="2"/>
  <c r="P43" i="2"/>
  <c r="Q43" i="2"/>
  <c r="P44" i="2"/>
  <c r="Q44" i="2"/>
  <c r="C12" i="5"/>
  <c r="D45" i="2"/>
  <c r="D12" i="5" s="1"/>
  <c r="F45" i="2"/>
  <c r="F12" i="5" s="1"/>
  <c r="G45" i="2"/>
  <c r="G12" i="5" s="1"/>
  <c r="J45" i="2"/>
  <c r="J12" i="5" s="1"/>
  <c r="N45" i="2"/>
  <c r="N12" i="5" s="1"/>
  <c r="Q45" i="2"/>
  <c r="P47" i="2"/>
  <c r="Q47" i="2"/>
  <c r="P48" i="2"/>
  <c r="Q48" i="2"/>
  <c r="C13" i="5"/>
  <c r="D49" i="2"/>
  <c r="D13" i="5" s="1"/>
  <c r="F49" i="2"/>
  <c r="F13" i="5" s="1"/>
  <c r="G49" i="2"/>
  <c r="G13" i="5" s="1"/>
  <c r="J49" i="2"/>
  <c r="J13" i="5" s="1"/>
  <c r="N49" i="2"/>
  <c r="N13" i="5" s="1"/>
  <c r="Q49" i="2"/>
  <c r="P51" i="2"/>
  <c r="Q51" i="2"/>
  <c r="P52" i="2"/>
  <c r="Q52" i="2"/>
  <c r="P53" i="2"/>
  <c r="Q53" i="2"/>
  <c r="P54" i="2"/>
  <c r="Q54" i="2"/>
  <c r="P55" i="2"/>
  <c r="Q55" i="2"/>
  <c r="C14" i="5"/>
  <c r="D61" i="2"/>
  <c r="D14" i="5" s="1"/>
  <c r="F61" i="2"/>
  <c r="F14" i="5" s="1"/>
  <c r="G61" i="2"/>
  <c r="G14" i="5" s="1"/>
  <c r="J61" i="2"/>
  <c r="J14" i="5" s="1"/>
  <c r="N61" i="2"/>
  <c r="N14" i="5" s="1"/>
  <c r="Q61" i="2"/>
  <c r="P63" i="2"/>
  <c r="Q63" i="2"/>
  <c r="P64" i="2"/>
  <c r="Q64" i="2"/>
  <c r="P65" i="2"/>
  <c r="Q65" i="2"/>
  <c r="P66" i="2"/>
  <c r="Q66" i="2"/>
  <c r="P67" i="2"/>
  <c r="Q67" i="2"/>
  <c r="P68" i="2"/>
  <c r="Q68" i="2"/>
  <c r="P69" i="2"/>
  <c r="Q69" i="2"/>
  <c r="C15" i="5"/>
  <c r="D70" i="2"/>
  <c r="D15" i="5" s="1"/>
  <c r="F70" i="2"/>
  <c r="F15" i="5" s="1"/>
  <c r="G70" i="2"/>
  <c r="G15" i="5" s="1"/>
  <c r="J70" i="2"/>
  <c r="J15" i="5" s="1"/>
  <c r="N70" i="2"/>
  <c r="N15" i="5" s="1"/>
  <c r="Q70" i="2"/>
  <c r="P72" i="2"/>
  <c r="Q72" i="2"/>
  <c r="P73" i="2"/>
  <c r="Q73" i="2"/>
  <c r="P74" i="2"/>
  <c r="Q74" i="2"/>
  <c r="P75" i="2"/>
  <c r="Q75" i="2"/>
  <c r="P76" i="2"/>
  <c r="Q76" i="2"/>
  <c r="C16" i="5"/>
  <c r="D77" i="2"/>
  <c r="D16" i="5" s="1"/>
  <c r="F77" i="2"/>
  <c r="F16" i="5" s="1"/>
  <c r="G77" i="2"/>
  <c r="G16" i="5" s="1"/>
  <c r="J77" i="2"/>
  <c r="J16" i="5" s="1"/>
  <c r="N77" i="2"/>
  <c r="N16" i="5" s="1"/>
  <c r="Q77" i="2"/>
  <c r="P79" i="2"/>
  <c r="Q79" i="2"/>
  <c r="P80" i="2"/>
  <c r="Q80" i="2"/>
  <c r="P81" i="2"/>
  <c r="Q81" i="2"/>
  <c r="C17" i="5"/>
  <c r="D82" i="2"/>
  <c r="D17" i="5" s="1"/>
  <c r="F82" i="2"/>
  <c r="F17" i="5" s="1"/>
  <c r="G82" i="2"/>
  <c r="G17" i="5" s="1"/>
  <c r="J82" i="2"/>
  <c r="J17" i="5" s="1"/>
  <c r="N82" i="2"/>
  <c r="N17" i="5" s="1"/>
  <c r="Q82" i="2"/>
  <c r="P84" i="2"/>
  <c r="Q84" i="2"/>
  <c r="P85" i="2"/>
  <c r="Q85" i="2"/>
  <c r="P86" i="2"/>
  <c r="Q86" i="2"/>
  <c r="C18" i="5"/>
  <c r="D92" i="2"/>
  <c r="D18" i="5" s="1"/>
  <c r="F92" i="2"/>
  <c r="F18" i="5" s="1"/>
  <c r="G92" i="2"/>
  <c r="G18" i="5" s="1"/>
  <c r="J92" i="2"/>
  <c r="J18" i="5" s="1"/>
  <c r="N92" i="2"/>
  <c r="N18" i="5" s="1"/>
  <c r="Q92" i="2"/>
  <c r="J143" i="2" l="1"/>
  <c r="G143" i="2"/>
  <c r="M143" i="2"/>
  <c r="M25" i="5" s="1"/>
  <c r="F143" i="2"/>
  <c r="F25" i="5" s="1"/>
  <c r="D143" i="2"/>
  <c r="N143" i="2"/>
  <c r="N25" i="5" s="1"/>
  <c r="C9" i="5"/>
  <c r="I22" i="2"/>
  <c r="K22" i="2" s="1"/>
  <c r="R22" i="2" s="1"/>
  <c r="I55" i="2"/>
  <c r="K55" i="2" s="1"/>
  <c r="R55" i="2" s="1"/>
  <c r="I57" i="2"/>
  <c r="K57" i="2" s="1"/>
  <c r="R57" i="2" s="1"/>
  <c r="I67" i="2"/>
  <c r="K67" i="2" s="1"/>
  <c r="R67" i="2" s="1"/>
  <c r="I39" i="2"/>
  <c r="K39" i="2" s="1"/>
  <c r="R39" i="2" s="1"/>
  <c r="R89" i="2"/>
  <c r="I60" i="2"/>
  <c r="K60" i="2" s="1"/>
  <c r="R60" i="2" s="1"/>
  <c r="H82" i="2"/>
  <c r="H17" i="5" s="1"/>
  <c r="I64" i="2"/>
  <c r="K64" i="2" s="1"/>
  <c r="R64" i="2" s="1"/>
  <c r="I43" i="2"/>
  <c r="K43" i="2" s="1"/>
  <c r="R43" i="2" s="1"/>
  <c r="I32" i="2"/>
  <c r="K32" i="2" s="1"/>
  <c r="R32" i="2" s="1"/>
  <c r="R91" i="2"/>
  <c r="I14" i="2"/>
  <c r="K14" i="2" s="1"/>
  <c r="R14" i="2" s="1"/>
  <c r="I65" i="2"/>
  <c r="K65" i="2" s="1"/>
  <c r="R65" i="2" s="1"/>
  <c r="I85" i="2"/>
  <c r="K85" i="2" s="1"/>
  <c r="R85" i="2" s="1"/>
  <c r="I29" i="2"/>
  <c r="K29" i="2" s="1"/>
  <c r="I42" i="2"/>
  <c r="K42" i="2" s="1"/>
  <c r="R42" i="2" s="1"/>
  <c r="E82" i="2"/>
  <c r="E17" i="5" s="1"/>
  <c r="I17" i="2"/>
  <c r="K17" i="2" s="1"/>
  <c r="R17" i="2" s="1"/>
  <c r="I53" i="2"/>
  <c r="K53" i="2" s="1"/>
  <c r="R53" i="2" s="1"/>
  <c r="I41" i="2"/>
  <c r="K41" i="2" s="1"/>
  <c r="R41" i="2" s="1"/>
  <c r="I48" i="2"/>
  <c r="I49" i="2" s="1"/>
  <c r="I13" i="5" s="1"/>
  <c r="I23" i="2"/>
  <c r="K23" i="2" s="1"/>
  <c r="R23" i="2" s="1"/>
  <c r="I68" i="2"/>
  <c r="K68" i="2" s="1"/>
  <c r="R68" i="2" s="1"/>
  <c r="I36" i="2"/>
  <c r="K36" i="2" s="1"/>
  <c r="E49" i="2"/>
  <c r="E13" i="5" s="1"/>
  <c r="H92" i="2"/>
  <c r="H18" i="5" s="1"/>
  <c r="I21" i="2"/>
  <c r="K21" i="2" s="1"/>
  <c r="R21" i="2" s="1"/>
  <c r="I12" i="2"/>
  <c r="K12" i="2" s="1"/>
  <c r="R12" i="2" s="1"/>
  <c r="I58" i="2"/>
  <c r="K58" i="2" s="1"/>
  <c r="R58" i="2" s="1"/>
  <c r="H70" i="2"/>
  <c r="H15" i="5" s="1"/>
  <c r="I16" i="2"/>
  <c r="K16" i="2" s="1"/>
  <c r="R16" i="2" s="1"/>
  <c r="R90" i="2"/>
  <c r="I31" i="2"/>
  <c r="K31" i="2" s="1"/>
  <c r="R31" i="2" s="1"/>
  <c r="I81" i="2"/>
  <c r="K81" i="2" s="1"/>
  <c r="R81" i="2" s="1"/>
  <c r="E92" i="2"/>
  <c r="E18" i="5" s="1"/>
  <c r="E18" i="2"/>
  <c r="E9" i="5" s="1"/>
  <c r="I80" i="2"/>
  <c r="I10" i="2"/>
  <c r="K10" i="2" s="1"/>
  <c r="R10" i="2" s="1"/>
  <c r="I86" i="2"/>
  <c r="K86" i="2" s="1"/>
  <c r="R86" i="2" s="1"/>
  <c r="I76" i="2"/>
  <c r="K76" i="2" s="1"/>
  <c r="R76" i="2" s="1"/>
  <c r="I56" i="2"/>
  <c r="K56" i="2" s="1"/>
  <c r="R56" i="2" s="1"/>
  <c r="I69" i="2"/>
  <c r="K69" i="2" s="1"/>
  <c r="R69" i="2" s="1"/>
  <c r="I25" i="2"/>
  <c r="K25" i="2" s="1"/>
  <c r="R25" i="2" s="1"/>
  <c r="I30" i="2"/>
  <c r="K30" i="2" s="1"/>
  <c r="R30" i="2" s="1"/>
  <c r="H61" i="2"/>
  <c r="H14" i="5" s="1"/>
  <c r="I38" i="2"/>
  <c r="K38" i="2" s="1"/>
  <c r="R38" i="2" s="1"/>
  <c r="I44" i="2"/>
  <c r="K44" i="2" s="1"/>
  <c r="R44" i="2" s="1"/>
  <c r="I75" i="2"/>
  <c r="K75" i="2" s="1"/>
  <c r="R75" i="2" s="1"/>
  <c r="I54" i="2"/>
  <c r="K54" i="2" s="1"/>
  <c r="R54" i="2" s="1"/>
  <c r="I24" i="2"/>
  <c r="K24" i="2" s="1"/>
  <c r="R24" i="2" s="1"/>
  <c r="H26" i="2"/>
  <c r="H10" i="5" s="1"/>
  <c r="E33" i="2"/>
  <c r="E11" i="5" s="1"/>
  <c r="I52" i="2"/>
  <c r="E61" i="2"/>
  <c r="E14" i="5" s="1"/>
  <c r="I74" i="2"/>
  <c r="K74" i="2" s="1"/>
  <c r="R74" i="2" s="1"/>
  <c r="E70" i="2"/>
  <c r="E15" i="5" s="1"/>
  <c r="I66" i="2"/>
  <c r="H33" i="2"/>
  <c r="H11" i="5" s="1"/>
  <c r="H77" i="2"/>
  <c r="H16" i="5" s="1"/>
  <c r="I37" i="2"/>
  <c r="K37" i="2" s="1"/>
  <c r="R37" i="2" s="1"/>
  <c r="I11" i="2"/>
  <c r="K11" i="2" s="1"/>
  <c r="H45" i="2"/>
  <c r="H12" i="5" s="1"/>
  <c r="H18" i="2"/>
  <c r="H9" i="5" s="1"/>
  <c r="I73" i="2"/>
  <c r="I13" i="2"/>
  <c r="K13" i="2" s="1"/>
  <c r="R13" i="2" s="1"/>
  <c r="I40" i="2"/>
  <c r="K40" i="2" s="1"/>
  <c r="R40" i="2" s="1"/>
  <c r="I15" i="2"/>
  <c r="K15" i="2" s="1"/>
  <c r="R15" i="2" s="1"/>
  <c r="E77" i="2"/>
  <c r="E16" i="5" s="1"/>
  <c r="E45" i="2"/>
  <c r="E12" i="5" s="1"/>
  <c r="E26" i="2"/>
  <c r="E10" i="5" s="1"/>
  <c r="H143" i="2" l="1"/>
  <c r="H145" i="2" s="1"/>
  <c r="D25" i="5"/>
  <c r="G25" i="5"/>
  <c r="J29" i="5"/>
  <c r="J25" i="5"/>
  <c r="D34" i="5"/>
  <c r="G34" i="5"/>
  <c r="J34" i="5"/>
  <c r="F26" i="5"/>
  <c r="N27" i="5"/>
  <c r="N29" i="5"/>
  <c r="M27" i="5"/>
  <c r="M29" i="5"/>
  <c r="J30" i="5"/>
  <c r="D26" i="5"/>
  <c r="H25" i="5"/>
  <c r="G26" i="5"/>
  <c r="E143" i="2"/>
  <c r="E25" i="5" s="1"/>
  <c r="K48" i="2"/>
  <c r="R48" i="2" s="1"/>
  <c r="I33" i="2"/>
  <c r="I11" i="5" s="1"/>
  <c r="I26" i="2"/>
  <c r="I10" i="5" s="1"/>
  <c r="I92" i="2"/>
  <c r="I18" i="5" s="1"/>
  <c r="K92" i="2"/>
  <c r="K80" i="2"/>
  <c r="I82" i="2"/>
  <c r="I17" i="5" s="1"/>
  <c r="R36" i="2"/>
  <c r="K45" i="2"/>
  <c r="K12" i="5" s="1"/>
  <c r="I45" i="2"/>
  <c r="I12" i="5" s="1"/>
  <c r="I18" i="2"/>
  <c r="I9" i="5" s="1"/>
  <c r="R11" i="2"/>
  <c r="K18" i="2"/>
  <c r="K9" i="5" s="1"/>
  <c r="K33" i="2"/>
  <c r="K11" i="5" s="1"/>
  <c r="R29" i="2"/>
  <c r="K73" i="2"/>
  <c r="I77" i="2"/>
  <c r="I16" i="5" s="1"/>
  <c r="K66" i="2"/>
  <c r="I70" i="2"/>
  <c r="I15" i="5" s="1"/>
  <c r="K52" i="2"/>
  <c r="I61" i="2"/>
  <c r="I14" i="5" s="1"/>
  <c r="K26" i="2"/>
  <c r="K10" i="5" s="1"/>
  <c r="J152" i="2" l="1"/>
  <c r="J31" i="5" s="1"/>
  <c r="J145" i="2"/>
  <c r="J27" i="5" s="1"/>
  <c r="J26" i="5"/>
  <c r="R92" i="2"/>
  <c r="K18" i="5"/>
  <c r="C145" i="2"/>
  <c r="C26" i="5"/>
  <c r="D163" i="2"/>
  <c r="D35" i="5" s="1"/>
  <c r="G163" i="2"/>
  <c r="G35" i="5" s="1"/>
  <c r="N31" i="5"/>
  <c r="M31" i="5"/>
  <c r="E162" i="2"/>
  <c r="E34" i="5" s="1"/>
  <c r="J163" i="2"/>
  <c r="C163" i="2"/>
  <c r="H144" i="2"/>
  <c r="H26" i="5" s="1"/>
  <c r="F145" i="2"/>
  <c r="I29" i="5"/>
  <c r="E144" i="2"/>
  <c r="G145" i="2"/>
  <c r="I143" i="2"/>
  <c r="I25" i="5" s="1"/>
  <c r="D145" i="2"/>
  <c r="K49" i="2"/>
  <c r="R80" i="2"/>
  <c r="K82" i="2"/>
  <c r="K17" i="5" s="1"/>
  <c r="K77" i="2"/>
  <c r="K16" i="5" s="1"/>
  <c r="R73" i="2"/>
  <c r="R33" i="2"/>
  <c r="R18" i="2"/>
  <c r="K61" i="2"/>
  <c r="K14" i="5" s="1"/>
  <c r="R52" i="2"/>
  <c r="R45" i="2"/>
  <c r="R66" i="2"/>
  <c r="K70" i="2"/>
  <c r="K15" i="5" s="1"/>
  <c r="R26" i="2"/>
  <c r="G27" i="5" l="1"/>
  <c r="G165" i="2"/>
  <c r="G37" i="5" s="1"/>
  <c r="F27" i="5"/>
  <c r="D27" i="5"/>
  <c r="D165" i="2"/>
  <c r="D37" i="5" s="1"/>
  <c r="C27" i="5"/>
  <c r="C165" i="2"/>
  <c r="C37" i="5" s="1"/>
  <c r="C35" i="5"/>
  <c r="R49" i="2"/>
  <c r="K13" i="5"/>
  <c r="J165" i="2"/>
  <c r="J37" i="5" s="1"/>
  <c r="J35" i="5"/>
  <c r="E145" i="2"/>
  <c r="E26" i="5"/>
  <c r="F163" i="2"/>
  <c r="F34" i="5"/>
  <c r="E163" i="2"/>
  <c r="M163" i="2"/>
  <c r="N163" i="2"/>
  <c r="H162" i="2"/>
  <c r="H34" i="5" s="1"/>
  <c r="K29" i="5"/>
  <c r="K143" i="2"/>
  <c r="K25" i="5" s="1"/>
  <c r="I144" i="2"/>
  <c r="R82" i="2"/>
  <c r="R70" i="2"/>
  <c r="R61" i="2"/>
  <c r="R77" i="2"/>
  <c r="F35" i="5" l="1"/>
  <c r="F165" i="2"/>
  <c r="H27" i="5"/>
  <c r="E27" i="5"/>
  <c r="E165" i="2"/>
  <c r="E37" i="5" s="1"/>
  <c r="F37" i="5"/>
  <c r="N165" i="2"/>
  <c r="N37" i="5" s="1"/>
  <c r="N35" i="5"/>
  <c r="E35" i="5"/>
  <c r="M165" i="2"/>
  <c r="M37" i="5" s="1"/>
  <c r="M35" i="5"/>
  <c r="I145" i="2"/>
  <c r="I27" i="5" s="1"/>
  <c r="I26" i="5"/>
  <c r="I162" i="2"/>
  <c r="H163" i="2"/>
  <c r="R150" i="2"/>
  <c r="R143" i="2"/>
  <c r="K144" i="2"/>
  <c r="H35" i="5" l="1"/>
  <c r="H165" i="2"/>
  <c r="H37" i="5" s="1"/>
  <c r="I34" i="5"/>
  <c r="K162" i="2"/>
  <c r="K163" i="2" s="1"/>
  <c r="K145" i="2"/>
  <c r="K26" i="5"/>
  <c r="K151" i="2"/>
  <c r="I30" i="5"/>
  <c r="I31" i="5"/>
  <c r="I163" i="2"/>
  <c r="I35" i="5" s="1"/>
  <c r="R144" i="2"/>
  <c r="K34" i="5" l="1"/>
  <c r="R162" i="2"/>
  <c r="R151" i="2"/>
  <c r="K30" i="5"/>
  <c r="K152" i="2"/>
  <c r="R152" i="2" s="1"/>
  <c r="R145" i="2"/>
  <c r="K27" i="5"/>
  <c r="I165" i="2"/>
  <c r="I37" i="5" s="1"/>
  <c r="R163" i="2"/>
  <c r="K35" i="5" l="1"/>
  <c r="K31" i="5"/>
  <c r="K165" i="2"/>
  <c r="K37" i="5" s="1"/>
  <c r="R165" i="2" l="1"/>
</calcChain>
</file>

<file path=xl/sharedStrings.xml><?xml version="1.0" encoding="utf-8"?>
<sst xmlns="http://schemas.openxmlformats.org/spreadsheetml/2006/main" count="358" uniqueCount="267">
  <si>
    <t>Titre du film :</t>
  </si>
  <si>
    <t>Société requérante :</t>
  </si>
  <si>
    <t>Rapport de coûts final pour la période se terminant le :</t>
  </si>
  <si>
    <t>Signature:</t>
  </si>
  <si>
    <t>Code</t>
  </si>
  <si>
    <t>Catégorie</t>
  </si>
  <si>
    <t>PAYÉ À CE JOUR
Marché FR.</t>
  </si>
  <si>
    <t>PAYABLE
Marché FR.</t>
  </si>
  <si>
    <t>TOTAL
Marché FR.</t>
  </si>
  <si>
    <t>PAYÉ À CE JOUR
Marché ANG.</t>
  </si>
  <si>
    <t>PAYABLE 
Marché ANG.</t>
  </si>
  <si>
    <t>TOTAL
Marché ANG.</t>
  </si>
  <si>
    <t>TOTAL 
Coûts finaux</t>
  </si>
  <si>
    <t>Devis</t>
  </si>
  <si>
    <t>Écarts
+ / ( - )</t>
  </si>
  <si>
    <t>1.0</t>
  </si>
  <si>
    <t>Création de la campagne - main d'oeuvre</t>
  </si>
  <si>
    <t>2.0</t>
  </si>
  <si>
    <t>Mise en marché en ligne</t>
  </si>
  <si>
    <t>3.0</t>
  </si>
  <si>
    <t>Projection test</t>
  </si>
  <si>
    <t>4.0</t>
  </si>
  <si>
    <t>Laboratoires et imprimeurs</t>
  </si>
  <si>
    <t>5.0</t>
  </si>
  <si>
    <t>Transport et livraison</t>
  </si>
  <si>
    <t>6.0</t>
  </si>
  <si>
    <t>Publicité - Achat d'espace publicitaire</t>
  </si>
  <si>
    <t>7.0</t>
  </si>
  <si>
    <t>Relations de presse</t>
  </si>
  <si>
    <t>8.0</t>
  </si>
  <si>
    <t>Activités promotionnelles</t>
  </si>
  <si>
    <t>9.0</t>
  </si>
  <si>
    <t>Première / Événement d'ouverture</t>
  </si>
  <si>
    <t>10.0</t>
  </si>
  <si>
    <t>Présentation dans un festival canadien</t>
  </si>
  <si>
    <t>11.0</t>
  </si>
  <si>
    <t>Présentation au TIFF</t>
  </si>
  <si>
    <t>12.0</t>
  </si>
  <si>
    <t>Projections dans les communautés</t>
  </si>
  <si>
    <t>13.0</t>
  </si>
  <si>
    <t>Campagne d'impact</t>
  </si>
  <si>
    <t>14.0</t>
  </si>
  <si>
    <t>Programmation en salle</t>
  </si>
  <si>
    <t>15.0</t>
  </si>
  <si>
    <t>Plateforme promotionnelle auxiliaire</t>
  </si>
  <si>
    <t>16.0</t>
  </si>
  <si>
    <t>Censure / Classification</t>
  </si>
  <si>
    <t>Coûts Mise en marché et Promotion</t>
  </si>
  <si>
    <t>Frais d'administration</t>
  </si>
  <si>
    <t>17.0</t>
  </si>
  <si>
    <t>Total - MISE EN MARCHÉ ET PROMOTION</t>
  </si>
  <si>
    <t>18.0</t>
  </si>
  <si>
    <t>Coûts Engagement des Auditoires</t>
  </si>
  <si>
    <t>TOTAL - ENGAGEMENT DES AUDITOIRES</t>
  </si>
  <si>
    <t>19.0</t>
  </si>
  <si>
    <t>**Coûts Doublage/Sous-titrage</t>
  </si>
  <si>
    <t>TOTAL - DOUBLAGE/SOUS-TITRAGE</t>
  </si>
  <si>
    <t>Total - CAMPAGNE MISE EN MARCHÉ</t>
  </si>
  <si>
    <t xml:space="preserve">** Les détenteurs des droits de distribution doivent offrir cette version sous-titrée du film aux acheteurs potentiels des régions où ce sous-titrage est pertinent. </t>
  </si>
  <si>
    <t>***Tous les coûts pris en charge par des commanditaires doivent être exclus des rapports de coûts finaux soumis à Téléfilm.</t>
  </si>
  <si>
    <t>Pour la période se terminant le :</t>
  </si>
  <si>
    <t>Transactions avec des parties apparentées</t>
  </si>
  <si>
    <t>Coûts finaux
(non canadiens)</t>
  </si>
  <si>
    <t>Explications des écarts</t>
  </si>
  <si>
    <t>MISE EN MARCHÉ ET PROMOTION</t>
  </si>
  <si>
    <t>1.1</t>
  </si>
  <si>
    <t>Bande-annonce</t>
  </si>
  <si>
    <t>1.2</t>
  </si>
  <si>
    <t>Capsules</t>
  </si>
  <si>
    <t>1.3</t>
  </si>
  <si>
    <t xml:space="preserve">Spots publicitaires </t>
  </si>
  <si>
    <t>1.4</t>
  </si>
  <si>
    <t>Affiche du film</t>
  </si>
  <si>
    <t>1.5</t>
  </si>
  <si>
    <r>
      <t>Panneau publicitaire (</t>
    </r>
    <r>
      <rPr>
        <i/>
        <sz val="10"/>
        <rFont val="Arial"/>
        <family val="2"/>
      </rPr>
      <t>standee</t>
    </r>
    <r>
      <rPr>
        <sz val="10"/>
        <rFont val="Arial"/>
        <family val="2"/>
      </rPr>
      <t>)</t>
    </r>
  </si>
  <si>
    <t>1.6</t>
  </si>
  <si>
    <t>Infographie publicité de divers formats</t>
  </si>
  <si>
    <t>1.7</t>
  </si>
  <si>
    <t>Infographie pour publicité extérieure</t>
  </si>
  <si>
    <t>1.8</t>
  </si>
  <si>
    <t>Autre (préciser) :</t>
  </si>
  <si>
    <t>Total - Création de la campagne</t>
  </si>
  <si>
    <t xml:space="preserve">Mise en marché en ligne </t>
  </si>
  <si>
    <t>2.1</t>
  </si>
  <si>
    <t>Spécialiste de marketing en ligne</t>
  </si>
  <si>
    <t>2.2</t>
  </si>
  <si>
    <t>Analyse de fréquentation et optimisation</t>
  </si>
  <si>
    <t>2.3</t>
  </si>
  <si>
    <t>Développement du site web</t>
  </si>
  <si>
    <t>2.4</t>
  </si>
  <si>
    <t>Agence/Spécialiste des médias sociaux</t>
  </si>
  <si>
    <t>2.5</t>
  </si>
  <si>
    <t>Total - Mise en marché en ligne</t>
  </si>
  <si>
    <t xml:space="preserve">Projection test  </t>
  </si>
  <si>
    <t>3.1</t>
  </si>
  <si>
    <t>Étude de marché</t>
  </si>
  <si>
    <t>3.2</t>
  </si>
  <si>
    <t>3.3</t>
  </si>
  <si>
    <t>Location de salle</t>
  </si>
  <si>
    <t>3.4</t>
  </si>
  <si>
    <t>Total - Projection test</t>
  </si>
  <si>
    <t xml:space="preserve">Laboratoires et imprimeurs </t>
  </si>
  <si>
    <t>4.1</t>
  </si>
  <si>
    <t>Copies d'exploitation - long métrage</t>
  </si>
  <si>
    <t>4.2</t>
  </si>
  <si>
    <t>Copies d'exploitation - bande annonce</t>
  </si>
  <si>
    <t>4.3</t>
  </si>
  <si>
    <t xml:space="preserve">DCP     </t>
  </si>
  <si>
    <t>4.4</t>
  </si>
  <si>
    <t xml:space="preserve">KDM      </t>
  </si>
  <si>
    <t>4.5</t>
  </si>
  <si>
    <t>Copies de visionnement</t>
  </si>
  <si>
    <t>4.6</t>
  </si>
  <si>
    <t>Copies de capsules et de spots publicitaires</t>
  </si>
  <si>
    <t>4.7</t>
  </si>
  <si>
    <t>Impression d'affiches</t>
  </si>
  <si>
    <t>4.8</t>
  </si>
  <si>
    <r>
      <t xml:space="preserve">Impression panneaux publicitaires, </t>
    </r>
    <r>
      <rPr>
        <i/>
        <sz val="10"/>
        <rFont val="Arial"/>
        <family val="2"/>
      </rPr>
      <t>standees</t>
    </r>
  </si>
  <si>
    <t>4.9</t>
  </si>
  <si>
    <t>Total - Laboratoires et imprimeurs</t>
  </si>
  <si>
    <t xml:space="preserve">Transport et livraison </t>
  </si>
  <si>
    <t>5.1</t>
  </si>
  <si>
    <t>Frais de transport</t>
  </si>
  <si>
    <t>Total - Transport et livraison</t>
  </si>
  <si>
    <t xml:space="preserve">Publicité - Achat d'espace publicitaire </t>
  </si>
  <si>
    <t>6.1</t>
  </si>
  <si>
    <t>Presse écrite</t>
  </si>
  <si>
    <t>6.2</t>
  </si>
  <si>
    <t>Magazines</t>
  </si>
  <si>
    <t>6.3</t>
  </si>
  <si>
    <t>Radio</t>
  </si>
  <si>
    <t>6.4</t>
  </si>
  <si>
    <t>Télévision</t>
  </si>
  <si>
    <t>6.5</t>
  </si>
  <si>
    <t>En ligne/mobile</t>
  </si>
  <si>
    <t>6.6</t>
  </si>
  <si>
    <t>Affichage sauvage</t>
  </si>
  <si>
    <t>6.7</t>
  </si>
  <si>
    <t>Espaces pour publicité extérieure</t>
  </si>
  <si>
    <t>6.8</t>
  </si>
  <si>
    <t>En salle (placement de bandes-annonces, présentoirs promotionnels, etc)</t>
  </si>
  <si>
    <t>6.9</t>
  </si>
  <si>
    <t>Total - Publicité - Achat d'espace</t>
  </si>
  <si>
    <t xml:space="preserve">Relation de presse </t>
  </si>
  <si>
    <t>7.1</t>
  </si>
  <si>
    <t>Attaché de presse</t>
  </si>
  <si>
    <t>7.2</t>
  </si>
  <si>
    <t>Dossiers de presse</t>
  </si>
  <si>
    <t>7.3</t>
  </si>
  <si>
    <t>Projection de presse</t>
  </si>
  <si>
    <t>7.4</t>
  </si>
  <si>
    <t>Tournée médiatique</t>
  </si>
  <si>
    <t>7.5</t>
  </si>
  <si>
    <r>
      <t xml:space="preserve">Junket </t>
    </r>
    <r>
      <rPr>
        <sz val="10"/>
        <rFont val="Arial"/>
        <family val="2"/>
      </rPr>
      <t>promotionnel</t>
    </r>
  </si>
  <si>
    <t>7.6</t>
  </si>
  <si>
    <t>Total - Relations de presse</t>
  </si>
  <si>
    <t xml:space="preserve">Activités promotionnelles  </t>
  </si>
  <si>
    <t>8.1</t>
  </si>
  <si>
    <t>Concours et promotions dans les médias</t>
  </si>
  <si>
    <t>8.2</t>
  </si>
  <si>
    <t>Projections promotionnelles</t>
  </si>
  <si>
    <t>8.3</t>
  </si>
  <si>
    <t xml:space="preserve">Articles promotionnels </t>
  </si>
  <si>
    <t>8.4</t>
  </si>
  <si>
    <t>Total - Activités promotionnelles</t>
  </si>
  <si>
    <t xml:space="preserve">Première / Événement d'ouverture </t>
  </si>
  <si>
    <t>9.1</t>
  </si>
  <si>
    <t xml:space="preserve">Coûts de la première / événement d'ouverture </t>
  </si>
  <si>
    <t>9.2</t>
  </si>
  <si>
    <t>Total - Première</t>
  </si>
  <si>
    <t xml:space="preserve">Présentation dans un festival canadien </t>
  </si>
  <si>
    <t>10.1</t>
  </si>
  <si>
    <t>10.2</t>
  </si>
  <si>
    <t>Hébergement</t>
  </si>
  <si>
    <t>10.3</t>
  </si>
  <si>
    <t xml:space="preserve">Transport aérien </t>
  </si>
  <si>
    <t>10.4</t>
  </si>
  <si>
    <t>Transport terrestre</t>
  </si>
  <si>
    <t>10.5</t>
  </si>
  <si>
    <t>Réception</t>
  </si>
  <si>
    <t>10.6</t>
  </si>
  <si>
    <t>Matériel promotionnel pour le festival</t>
  </si>
  <si>
    <t>10.7</t>
  </si>
  <si>
    <t>Total - Présentation festival canadien</t>
  </si>
  <si>
    <t>11.1</t>
  </si>
  <si>
    <t>11.2</t>
  </si>
  <si>
    <t>11.3</t>
  </si>
  <si>
    <t>11.4</t>
  </si>
  <si>
    <t>11.5</t>
  </si>
  <si>
    <t>11.6</t>
  </si>
  <si>
    <t>11.7</t>
  </si>
  <si>
    <t>Billet de projection</t>
  </si>
  <si>
    <t>11.8</t>
  </si>
  <si>
    <t>Mise en beauté des talents (coiffure, maquillage)</t>
  </si>
  <si>
    <t>11.9</t>
  </si>
  <si>
    <t>Total - Présentation au TIFF</t>
  </si>
  <si>
    <t>Projections dans les communautées</t>
  </si>
  <si>
    <t>12.1</t>
  </si>
  <si>
    <t>Organisateur de campagne</t>
  </si>
  <si>
    <t>12.2</t>
  </si>
  <si>
    <t xml:space="preserve">Hébergement et transport    </t>
  </si>
  <si>
    <t>12.3</t>
  </si>
  <si>
    <t>Location des lieux</t>
  </si>
  <si>
    <t>12.4</t>
  </si>
  <si>
    <t>Tech/AV</t>
  </si>
  <si>
    <t>12.5</t>
  </si>
  <si>
    <t>Voyage</t>
  </si>
  <si>
    <t>12.6</t>
  </si>
  <si>
    <t>Matériels promotionnels</t>
  </si>
  <si>
    <t>12.7</t>
  </si>
  <si>
    <t>Total - Projections dans les communautées</t>
  </si>
  <si>
    <t>13.1</t>
  </si>
  <si>
    <t>producteur·trice d’impact</t>
  </si>
  <si>
    <t>13.2</t>
  </si>
  <si>
    <t>13.3</t>
  </si>
  <si>
    <t>Création de contenu</t>
  </si>
  <si>
    <t>13.4</t>
  </si>
  <si>
    <t>Honoraires des conférenciers</t>
  </si>
  <si>
    <t>13.5</t>
  </si>
  <si>
    <t>13.6</t>
  </si>
  <si>
    <t>13.7</t>
  </si>
  <si>
    <t>Guides de discussion</t>
  </si>
  <si>
    <t>13.8</t>
  </si>
  <si>
    <t>13.9</t>
  </si>
  <si>
    <t>Total - Campagne d'impact</t>
  </si>
  <si>
    <t>14.1</t>
  </si>
  <si>
    <t>programmateur·trice de salles (pigiste)</t>
  </si>
  <si>
    <t xml:space="preserve"> </t>
  </si>
  <si>
    <t>Total - Programmation en salle</t>
  </si>
  <si>
    <t>Plateforme promotionnelle auxilliaire</t>
  </si>
  <si>
    <t>15.1</t>
  </si>
  <si>
    <t>15.2</t>
  </si>
  <si>
    <t>VSD</t>
  </si>
  <si>
    <t>15.3</t>
  </si>
  <si>
    <t>Distribution numérique</t>
  </si>
  <si>
    <t>15.4</t>
  </si>
  <si>
    <t>Total - Plateforme promotionnelle auxiliaire</t>
  </si>
  <si>
    <t xml:space="preserve">Censure / Classification </t>
  </si>
  <si>
    <t>16.1</t>
  </si>
  <si>
    <t>Frais de censure / classification</t>
  </si>
  <si>
    <t>Total - Censure / Classification</t>
  </si>
  <si>
    <t xml:space="preserve"> Total - Coûts de mise en marché et promotion</t>
  </si>
  <si>
    <t>TOTAL - MISE EN MARCHÉ  ET PROMOTION</t>
  </si>
  <si>
    <t>ENGAGEMENT DES AUDITOIRES</t>
  </si>
  <si>
    <t>Engagement des auditoires</t>
  </si>
  <si>
    <t>18.1</t>
  </si>
  <si>
    <t xml:space="preserve">Engagement des auditoires </t>
  </si>
  <si>
    <t>(Veuillez compléter l'onglet Engagement des auditoires, si applicable)</t>
  </si>
  <si>
    <t>TOTAL - Coûts Engagement des auditoires</t>
  </si>
  <si>
    <t>DOUBLAGE/SOUS-TITRAGE</t>
  </si>
  <si>
    <t>Doublage/sous-titrage</t>
  </si>
  <si>
    <t>19.1</t>
  </si>
  <si>
    <t>Doublage - long métrage</t>
  </si>
  <si>
    <t>19.2</t>
  </si>
  <si>
    <t>Doublage - bande annonce</t>
  </si>
  <si>
    <t>19.3</t>
  </si>
  <si>
    <t>Sous-titrage - long métrage</t>
  </si>
  <si>
    <t>19.4</t>
  </si>
  <si>
    <t>Sous-titrage - bande annonce</t>
  </si>
  <si>
    <t>19.5</t>
  </si>
  <si>
    <t>Total - Coûts de doublage/sous-titrage</t>
  </si>
  <si>
    <t>TOTAL CAMPAGNE MISE EN MARCHÉ</t>
  </si>
  <si>
    <t xml:space="preserve">ACTIVITÉ D'ENGAGEMENT DES AUDITOIRES </t>
  </si>
  <si>
    <t>PAYÉ À CE JOUR</t>
  </si>
  <si>
    <t>PAYABLE</t>
  </si>
  <si>
    <t>Engagement des auditoires (Selon le devis soumis en annexe du contrat)</t>
  </si>
  <si>
    <t>Total - Engagement des auditoires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</si>
</sst>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5" formatCode="_(&quot;$&quot;* #,##0_);_(&quot;$&quot;* \(#,##0\);_(&quot;$&quot;* &quot;-&quot;_);_(@_)"/>
    <numFmt numFmtId="166" formatCode="[$-F800]dddd\,\ mmmm\ dd\,\ yyyy"/>
    <numFmt numFmtId="167" formatCode="_ * #,##0_)\ [$$-C0C]_ ;_ * \(#,##0\)\ [$$-C0C]_ ;_ * &quot;-&quot;??_)\ [$$-C0C]_ ;_ @_ "/>
  </numFmts>
  <fonts count="13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78">
    <xf numFmtId="0" fontId="0" fillId="0" borderId="0" xfId="0"/>
    <xf numFmtId="49" fontId="4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165" fontId="6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9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165" fontId="6" fillId="3" borderId="1" xfId="0" applyNumberFormat="1" applyFont="1" applyFill="1" applyBorder="1" applyAlignment="1">
      <alignment vertical="center"/>
    </xf>
    <xf numFmtId="49" fontId="6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165" fontId="1" fillId="4" borderId="1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5" fontId="9" fillId="4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67" fontId="6" fillId="3" borderId="1" xfId="0" applyNumberFormat="1" applyFont="1" applyFill="1" applyBorder="1" applyAlignment="1">
      <alignment vertical="center"/>
    </xf>
    <xf numFmtId="167" fontId="6" fillId="0" borderId="1" xfId="0" applyNumberFormat="1" applyFont="1" applyBorder="1" applyAlignment="1">
      <alignment vertical="center"/>
    </xf>
    <xf numFmtId="167" fontId="6" fillId="0" borderId="2" xfId="0" applyNumberFormat="1" applyFont="1" applyBorder="1" applyAlignment="1">
      <alignment vertical="center"/>
    </xf>
    <xf numFmtId="167" fontId="6" fillId="0" borderId="0" xfId="0" applyNumberFormat="1" applyFont="1" applyAlignment="1">
      <alignment vertical="center"/>
    </xf>
    <xf numFmtId="167" fontId="4" fillId="0" borderId="1" xfId="0" applyNumberFormat="1" applyFont="1" applyBorder="1" applyAlignment="1">
      <alignment vertical="center"/>
    </xf>
    <xf numFmtId="167" fontId="4" fillId="0" borderId="0" xfId="0" applyNumberFormat="1" applyFont="1" applyAlignment="1">
      <alignment vertical="center"/>
    </xf>
    <xf numFmtId="167" fontId="4" fillId="5" borderId="6" xfId="0" applyNumberFormat="1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167" fontId="6" fillId="0" borderId="1" xfId="1" applyNumberFormat="1" applyFont="1" applyBorder="1" applyAlignment="1">
      <alignment vertical="center"/>
    </xf>
    <xf numFmtId="167" fontId="6" fillId="0" borderId="0" xfId="1" applyNumberFormat="1" applyFont="1" applyAlignment="1">
      <alignment vertical="center"/>
    </xf>
    <xf numFmtId="167" fontId="4" fillId="4" borderId="1" xfId="1" applyNumberFormat="1" applyFont="1" applyFill="1" applyBorder="1" applyAlignment="1">
      <alignment vertical="center"/>
    </xf>
    <xf numFmtId="0" fontId="4" fillId="6" borderId="1" xfId="0" applyFont="1" applyFill="1" applyBorder="1" applyAlignment="1">
      <alignment horizontal="right" vertical="center"/>
    </xf>
    <xf numFmtId="165" fontId="9" fillId="6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167" fontId="4" fillId="0" borderId="1" xfId="2" applyNumberFormat="1" applyFont="1" applyFill="1" applyBorder="1" applyAlignment="1">
      <alignment vertical="center"/>
    </xf>
    <xf numFmtId="167" fontId="4" fillId="0" borderId="0" xfId="2" applyNumberFormat="1" applyFont="1" applyAlignment="1">
      <alignment vertical="center"/>
    </xf>
    <xf numFmtId="167" fontId="4" fillId="4" borderId="1" xfId="2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4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167" fontId="6" fillId="6" borderId="1" xfId="1" applyNumberFormat="1" applyFont="1" applyFill="1" applyBorder="1" applyAlignment="1">
      <alignment vertical="center"/>
    </xf>
    <xf numFmtId="167" fontId="6" fillId="0" borderId="0" xfId="1" applyNumberFormat="1" applyFont="1" applyFill="1" applyBorder="1" applyAlignment="1">
      <alignment vertical="center"/>
    </xf>
    <xf numFmtId="0" fontId="2" fillId="0" borderId="14" xfId="0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167" fontId="2" fillId="0" borderId="1" xfId="2" applyNumberFormat="1" applyFont="1" applyFill="1" applyBorder="1" applyAlignment="1">
      <alignment vertical="center"/>
    </xf>
    <xf numFmtId="165" fontId="2" fillId="3" borderId="1" xfId="0" applyNumberFormat="1" applyFont="1" applyFill="1" applyBorder="1" applyAlignment="1">
      <alignment vertical="center"/>
    </xf>
    <xf numFmtId="0" fontId="2" fillId="0" borderId="16" xfId="0" applyFont="1" applyBorder="1" applyAlignment="1">
      <alignment horizontal="right" vertical="top" wrapText="1"/>
    </xf>
    <xf numFmtId="0" fontId="2" fillId="4" borderId="18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right" vertical="center"/>
    </xf>
    <xf numFmtId="167" fontId="2" fillId="4" borderId="1" xfId="2" applyNumberFormat="1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 indent="1"/>
    </xf>
    <xf numFmtId="167" fontId="11" fillId="5" borderId="6" xfId="0" applyNumberFormat="1" applyFont="1" applyFill="1" applyBorder="1" applyAlignment="1">
      <alignment vertical="center"/>
    </xf>
    <xf numFmtId="0" fontId="12" fillId="0" borderId="0" xfId="0" applyFont="1" applyAlignment="1">
      <alignment vertical="center" wrapText="1"/>
    </xf>
    <xf numFmtId="49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1" xfId="0" applyNumberFormat="1" applyFont="1" applyBorder="1" applyAlignment="1">
      <alignment horizontal="left" vertical="top"/>
    </xf>
    <xf numFmtId="49" fontId="3" fillId="0" borderId="7" xfId="0" applyNumberFormat="1" applyFont="1" applyBorder="1" applyAlignment="1">
      <alignment horizontal="left" vertical="top"/>
    </xf>
    <xf numFmtId="49" fontId="3" fillId="0" borderId="4" xfId="0" applyNumberFormat="1" applyFont="1" applyBorder="1" applyAlignment="1">
      <alignment horizontal="left" vertical="center"/>
    </xf>
    <xf numFmtId="49" fontId="2" fillId="0" borderId="13" xfId="0" applyNumberFormat="1" applyFont="1" applyBorder="1" applyAlignment="1">
      <alignment horizontal="left" vertical="center"/>
    </xf>
    <xf numFmtId="49" fontId="2" fillId="0" borderId="15" xfId="0" applyNumberFormat="1" applyFont="1" applyBorder="1" applyAlignment="1">
      <alignment horizontal="left" vertical="center"/>
    </xf>
    <xf numFmtId="49" fontId="2" fillId="4" borderId="17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167" fontId="6" fillId="3" borderId="1" xfId="0" applyNumberFormat="1" applyFont="1" applyFill="1" applyBorder="1" applyAlignment="1">
      <alignment horizontal="right" vertical="center"/>
    </xf>
    <xf numFmtId="167" fontId="6" fillId="0" borderId="1" xfId="0" applyNumberFormat="1" applyFont="1" applyBorder="1" applyAlignment="1">
      <alignment horizontal="right" vertical="center"/>
    </xf>
    <xf numFmtId="167" fontId="6" fillId="0" borderId="2" xfId="0" applyNumberFormat="1" applyFont="1" applyBorder="1" applyAlignment="1">
      <alignment horizontal="right" vertical="center"/>
    </xf>
    <xf numFmtId="167" fontId="4" fillId="0" borderId="1" xfId="0" applyNumberFormat="1" applyFont="1" applyBorder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167" fontId="6" fillId="0" borderId="0" xfId="0" applyNumberFormat="1" applyFont="1" applyAlignment="1">
      <alignment horizontal="right" vertical="center"/>
    </xf>
    <xf numFmtId="167" fontId="4" fillId="0" borderId="2" xfId="0" applyNumberFormat="1" applyFont="1" applyBorder="1" applyAlignment="1">
      <alignment horizontal="right" vertical="center"/>
    </xf>
    <xf numFmtId="167" fontId="2" fillId="0" borderId="3" xfId="0" applyNumberFormat="1" applyFont="1" applyBorder="1" applyAlignment="1">
      <alignment horizontal="right" vertical="center"/>
    </xf>
    <xf numFmtId="167" fontId="2" fillId="0" borderId="1" xfId="0" applyNumberFormat="1" applyFont="1" applyBorder="1" applyAlignment="1">
      <alignment horizontal="right" vertical="center"/>
    </xf>
    <xf numFmtId="167" fontId="2" fillId="0" borderId="2" xfId="0" applyNumberFormat="1" applyFont="1" applyBorder="1" applyAlignment="1">
      <alignment horizontal="right" vertical="center"/>
    </xf>
    <xf numFmtId="167" fontId="2" fillId="3" borderId="1" xfId="0" applyNumberFormat="1" applyFont="1" applyFill="1" applyBorder="1" applyAlignment="1">
      <alignment horizontal="right" vertical="center"/>
    </xf>
    <xf numFmtId="167" fontId="2" fillId="0" borderId="19" xfId="0" applyNumberFormat="1" applyFont="1" applyBorder="1" applyAlignment="1">
      <alignment horizontal="right" vertical="center"/>
    </xf>
    <xf numFmtId="167" fontId="2" fillId="0" borderId="11" xfId="0" applyNumberFormat="1" applyFont="1" applyBorder="1" applyAlignment="1">
      <alignment horizontal="right" vertical="center"/>
    </xf>
    <xf numFmtId="167" fontId="2" fillId="4" borderId="3" xfId="0" applyNumberFormat="1" applyFont="1" applyFill="1" applyBorder="1" applyAlignment="1">
      <alignment horizontal="right" vertical="center"/>
    </xf>
    <xf numFmtId="167" fontId="3" fillId="0" borderId="2" xfId="0" applyNumberFormat="1" applyFont="1" applyBorder="1" applyAlignment="1">
      <alignment horizontal="right" vertical="center"/>
    </xf>
    <xf numFmtId="167" fontId="11" fillId="5" borderId="6" xfId="0" applyNumberFormat="1" applyFont="1" applyFill="1" applyBorder="1" applyAlignment="1">
      <alignment horizontal="right" vertical="center"/>
    </xf>
    <xf numFmtId="167" fontId="11" fillId="0" borderId="2" xfId="0" applyNumberFormat="1" applyFont="1" applyBorder="1" applyAlignment="1">
      <alignment horizontal="right" vertical="center"/>
    </xf>
    <xf numFmtId="0" fontId="11" fillId="5" borderId="6" xfId="0" applyFont="1" applyFill="1" applyBorder="1" applyAlignment="1">
      <alignment horizontal="right" vertical="center"/>
    </xf>
    <xf numFmtId="167" fontId="4" fillId="0" borderId="1" xfId="2" applyNumberFormat="1" applyFont="1" applyBorder="1" applyAlignment="1">
      <alignment vertical="center"/>
    </xf>
    <xf numFmtId="49" fontId="2" fillId="0" borderId="24" xfId="0" applyNumberFormat="1" applyFont="1" applyBorder="1" applyAlignment="1">
      <alignment horizontal="left" vertical="center"/>
    </xf>
    <xf numFmtId="0" fontId="2" fillId="0" borderId="25" xfId="0" applyFont="1" applyBorder="1" applyAlignment="1">
      <alignment horizontal="right" vertical="center" wrapText="1" indent="1"/>
    </xf>
    <xf numFmtId="49" fontId="2" fillId="4" borderId="28" xfId="0" applyNumberFormat="1" applyFont="1" applyFill="1" applyBorder="1" applyAlignment="1">
      <alignment horizontal="left" vertical="center"/>
    </xf>
    <xf numFmtId="0" fontId="2" fillId="4" borderId="29" xfId="0" applyFont="1" applyFill="1" applyBorder="1" applyAlignment="1">
      <alignment horizontal="right" vertical="center"/>
    </xf>
    <xf numFmtId="167" fontId="6" fillId="0" borderId="1" xfId="1" applyNumberFormat="1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left" vertical="center"/>
    </xf>
    <xf numFmtId="49" fontId="4" fillId="2" borderId="10" xfId="0" applyNumberFormat="1" applyFont="1" applyFill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0" fillId="0" borderId="4" xfId="0" applyBorder="1"/>
    <xf numFmtId="49" fontId="2" fillId="0" borderId="12" xfId="0" applyNumberFormat="1" applyFont="1" applyBorder="1" applyAlignment="1">
      <alignment horizontal="left" vertical="center"/>
    </xf>
    <xf numFmtId="0" fontId="0" fillId="0" borderId="12" xfId="0" applyBorder="1"/>
    <xf numFmtId="167" fontId="6" fillId="6" borderId="34" xfId="1" applyNumberFormat="1" applyFont="1" applyFill="1" applyBorder="1" applyAlignment="1">
      <alignment vertical="center"/>
    </xf>
    <xf numFmtId="167" fontId="6" fillId="6" borderId="12" xfId="1" applyNumberFormat="1" applyFont="1" applyFill="1" applyBorder="1" applyAlignment="1">
      <alignment vertical="center"/>
    </xf>
    <xf numFmtId="167" fontId="6" fillId="6" borderId="30" xfId="1" applyNumberFormat="1" applyFont="1" applyFill="1" applyBorder="1" applyAlignment="1">
      <alignment vertical="center"/>
    </xf>
    <xf numFmtId="167" fontId="6" fillId="6" borderId="33" xfId="1" applyNumberFormat="1" applyFont="1" applyFill="1" applyBorder="1" applyAlignment="1">
      <alignment vertical="center"/>
    </xf>
    <xf numFmtId="167" fontId="6" fillId="6" borderId="4" xfId="1" applyNumberFormat="1" applyFont="1" applyFill="1" applyBorder="1" applyAlignment="1">
      <alignment vertical="center"/>
    </xf>
    <xf numFmtId="167" fontId="6" fillId="6" borderId="5" xfId="1" applyNumberFormat="1" applyFont="1" applyFill="1" applyBorder="1" applyAlignment="1">
      <alignment vertical="center"/>
    </xf>
    <xf numFmtId="167" fontId="6" fillId="6" borderId="19" xfId="1" applyNumberFormat="1" applyFont="1" applyFill="1" applyBorder="1" applyAlignment="1">
      <alignment vertical="center"/>
    </xf>
    <xf numFmtId="167" fontId="6" fillId="6" borderId="0" xfId="1" applyNumberFormat="1" applyFont="1" applyFill="1" applyBorder="1" applyAlignment="1">
      <alignment vertical="center"/>
    </xf>
    <xf numFmtId="167" fontId="6" fillId="6" borderId="31" xfId="1" applyNumberFormat="1" applyFont="1" applyFill="1" applyBorder="1" applyAlignment="1">
      <alignment vertical="center"/>
    </xf>
    <xf numFmtId="0" fontId="11" fillId="5" borderId="8" xfId="0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166" fontId="6" fillId="3" borderId="10" xfId="0" applyNumberFormat="1" applyFont="1" applyFill="1" applyBorder="1" applyAlignment="1">
      <alignment horizontal="left" vertical="center"/>
    </xf>
    <xf numFmtId="166" fontId="6" fillId="3" borderId="11" xfId="0" applyNumberFormat="1" applyFont="1" applyFill="1" applyBorder="1" applyAlignment="1">
      <alignment horizontal="left" vertical="center"/>
    </xf>
    <xf numFmtId="166" fontId="6" fillId="3" borderId="3" xfId="0" applyNumberFormat="1" applyFont="1" applyFill="1" applyBorder="1" applyAlignment="1">
      <alignment horizontal="left" vertical="center"/>
    </xf>
    <xf numFmtId="165" fontId="6" fillId="3" borderId="10" xfId="0" applyNumberFormat="1" applyFont="1" applyFill="1" applyBorder="1" applyAlignment="1">
      <alignment horizontal="left" vertical="center"/>
    </xf>
    <xf numFmtId="165" fontId="6" fillId="3" borderId="11" xfId="0" applyNumberFormat="1" applyFont="1" applyFill="1" applyBorder="1" applyAlignment="1">
      <alignment horizontal="left" vertical="center"/>
    </xf>
    <xf numFmtId="165" fontId="6" fillId="3" borderId="3" xfId="0" applyNumberFormat="1" applyFont="1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166" fontId="2" fillId="0" borderId="12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2" fillId="0" borderId="26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top" wrapText="1"/>
    </xf>
    <xf numFmtId="0" fontId="2" fillId="0" borderId="23" xfId="0" applyFont="1" applyBorder="1" applyAlignment="1">
      <alignment horizontal="right" vertical="top" wrapText="1"/>
    </xf>
    <xf numFmtId="0" fontId="2" fillId="0" borderId="12" xfId="0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167" fontId="6" fillId="6" borderId="4" xfId="0" applyNumberFormat="1" applyFont="1" applyFill="1" applyBorder="1" applyAlignment="1">
      <alignment horizontal="center" vertical="center" wrapText="1"/>
    </xf>
    <xf numFmtId="167" fontId="6" fillId="6" borderId="5" xfId="0" applyNumberFormat="1" applyFont="1" applyFill="1" applyBorder="1" applyAlignment="1">
      <alignment horizontal="center" vertical="center" wrapText="1"/>
    </xf>
    <xf numFmtId="167" fontId="6" fillId="6" borderId="0" xfId="0" applyNumberFormat="1" applyFont="1" applyFill="1" applyAlignment="1">
      <alignment horizontal="center" vertical="center" wrapText="1"/>
    </xf>
    <xf numFmtId="167" fontId="6" fillId="6" borderId="31" xfId="0" applyNumberFormat="1" applyFont="1" applyFill="1" applyBorder="1" applyAlignment="1">
      <alignment horizontal="center" vertical="center" wrapText="1"/>
    </xf>
    <xf numFmtId="167" fontId="6" fillId="6" borderId="12" xfId="0" applyNumberFormat="1" applyFont="1" applyFill="1" applyBorder="1" applyAlignment="1">
      <alignment horizontal="center" vertical="center" wrapText="1"/>
    </xf>
    <xf numFmtId="167" fontId="6" fillId="6" borderId="30" xfId="0" applyNumberFormat="1" applyFont="1" applyFill="1" applyBorder="1" applyAlignment="1">
      <alignment horizontal="center" vertical="center" wrapText="1"/>
    </xf>
    <xf numFmtId="165" fontId="6" fillId="4" borderId="7" xfId="0" applyNumberFormat="1" applyFont="1" applyFill="1" applyBorder="1" applyAlignment="1">
      <alignment horizontal="center" vertical="center" wrapText="1"/>
    </xf>
    <xf numFmtId="165" fontId="6" fillId="4" borderId="2" xfId="0" applyNumberFormat="1" applyFont="1" applyFill="1" applyBorder="1" applyAlignment="1">
      <alignment horizontal="center" vertical="center" wrapText="1"/>
    </xf>
    <xf numFmtId="165" fontId="6" fillId="4" borderId="32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AD0CE-11DB-44D7-8EB9-8D97CF30C159}">
  <dimension ref="A2:N39"/>
  <sheetViews>
    <sheetView showGridLines="0" topLeftCell="A3" zoomScaleNormal="100" workbookViewId="0">
      <selection activeCell="P14" sqref="P14"/>
    </sheetView>
  </sheetViews>
  <sheetFormatPr defaultColWidth="10.85546875" defaultRowHeight="12"/>
  <cols>
    <col min="1" max="1" width="9" style="16" customWidth="1"/>
    <col min="2" max="2" width="43" style="6" customWidth="1"/>
    <col min="3" max="11" width="11.28515625" style="7" customWidth="1"/>
    <col min="12" max="12" width="2.42578125" style="7" customWidth="1"/>
    <col min="13" max="14" width="11.28515625" style="6" customWidth="1"/>
    <col min="15" max="16384" width="10.85546875" style="6"/>
  </cols>
  <sheetData>
    <row r="2" spans="1:14" s="2" customFormat="1" ht="12.75">
      <c r="A2" s="19"/>
      <c r="B2" s="33" t="s">
        <v>0</v>
      </c>
      <c r="C2" s="174" t="str">
        <f>IF(Détail!R1=0,"",Détail!R1)</f>
        <v/>
      </c>
      <c r="D2" s="174"/>
      <c r="E2" s="174"/>
      <c r="F2" s="174"/>
      <c r="G2" s="174"/>
      <c r="H2" s="174"/>
      <c r="I2" s="174"/>
      <c r="J2" s="174"/>
      <c r="K2" s="174"/>
      <c r="L2" s="8"/>
      <c r="M2" s="8"/>
      <c r="N2" s="8"/>
    </row>
    <row r="3" spans="1:14" ht="12.75">
      <c r="A3" s="1"/>
      <c r="B3" s="32" t="s">
        <v>1</v>
      </c>
      <c r="C3" s="174" t="str">
        <f>IF(Détail!R2=0,"",Détail!R2)</f>
        <v/>
      </c>
      <c r="D3" s="174"/>
      <c r="E3" s="174"/>
      <c r="F3" s="174"/>
      <c r="G3" s="174"/>
      <c r="H3" s="174"/>
      <c r="I3" s="174"/>
      <c r="J3" s="174"/>
      <c r="K3" s="174"/>
      <c r="L3" s="8"/>
      <c r="M3" s="8"/>
      <c r="N3" s="8"/>
    </row>
    <row r="4" spans="1:14">
      <c r="A4" s="1"/>
      <c r="B4" s="4"/>
      <c r="K4" s="8"/>
      <c r="L4" s="8"/>
      <c r="M4" s="9"/>
      <c r="N4" s="9"/>
    </row>
    <row r="5" spans="1:14" ht="12.75">
      <c r="A5" s="1"/>
      <c r="B5" s="32" t="s">
        <v>2</v>
      </c>
      <c r="C5" s="155" t="str">
        <f>IF(Détail!R4=0,"",Détail!R4)</f>
        <v/>
      </c>
      <c r="D5" s="155"/>
      <c r="E5" s="155"/>
      <c r="F5" s="155"/>
      <c r="G5" s="155"/>
      <c r="H5" s="155"/>
      <c r="I5" s="155"/>
      <c r="J5" s="155"/>
      <c r="K5" s="155"/>
      <c r="L5" s="8"/>
      <c r="M5" s="8"/>
      <c r="N5" s="8"/>
    </row>
    <row r="6" spans="1:14" ht="30.75" customHeight="1">
      <c r="A6" s="1"/>
      <c r="B6" s="32" t="s">
        <v>3</v>
      </c>
      <c r="C6" s="151"/>
      <c r="D6" s="152"/>
      <c r="E6" s="152"/>
      <c r="F6" s="152"/>
      <c r="G6" s="152"/>
      <c r="H6" s="152"/>
      <c r="I6" s="152"/>
      <c r="J6" s="152"/>
      <c r="K6" s="153"/>
      <c r="L6" s="8"/>
      <c r="M6" s="8"/>
      <c r="N6" s="8"/>
    </row>
    <row r="7" spans="1:14">
      <c r="A7" s="1"/>
      <c r="B7" s="4"/>
      <c r="K7" s="8"/>
      <c r="L7" s="8"/>
      <c r="M7" s="9"/>
      <c r="N7" s="9"/>
    </row>
    <row r="8" spans="1:14" ht="45">
      <c r="A8" s="21" t="s">
        <v>4</v>
      </c>
      <c r="B8" s="22" t="s">
        <v>5</v>
      </c>
      <c r="C8" s="34" t="s">
        <v>6</v>
      </c>
      <c r="D8" s="23" t="s">
        <v>7</v>
      </c>
      <c r="E8" s="23" t="s">
        <v>8</v>
      </c>
      <c r="F8" s="34" t="s">
        <v>9</v>
      </c>
      <c r="G8" s="23" t="s">
        <v>10</v>
      </c>
      <c r="H8" s="23" t="s">
        <v>11</v>
      </c>
      <c r="I8" s="24" t="s">
        <v>12</v>
      </c>
      <c r="J8" s="24" t="s">
        <v>13</v>
      </c>
      <c r="K8" s="24" t="s">
        <v>14</v>
      </c>
      <c r="M8" s="23" t="str">
        <f>Détail!M6</f>
        <v>Transactions avec des parties apparentées</v>
      </c>
      <c r="N8" s="23" t="str">
        <f>Détail!N6</f>
        <v>Coûts finaux
(non canadiens)</v>
      </c>
    </row>
    <row r="9" spans="1:14">
      <c r="A9" s="25" t="s">
        <v>15</v>
      </c>
      <c r="B9" s="9" t="s">
        <v>16</v>
      </c>
      <c r="C9" s="127">
        <f>Détail!C18</f>
        <v>0</v>
      </c>
      <c r="D9" s="50">
        <f>Détail!D18</f>
        <v>0</v>
      </c>
      <c r="E9" s="50">
        <f>Détail!E18</f>
        <v>0</v>
      </c>
      <c r="F9" s="50">
        <f>Détail!F18</f>
        <v>0</v>
      </c>
      <c r="G9" s="50">
        <f>Détail!G18</f>
        <v>0</v>
      </c>
      <c r="H9" s="50">
        <f>Détail!H18</f>
        <v>0</v>
      </c>
      <c r="I9" s="50">
        <f>Détail!I18</f>
        <v>0</v>
      </c>
      <c r="J9" s="50">
        <f>Détail!J18</f>
        <v>0</v>
      </c>
      <c r="K9" s="50">
        <f>Détail!K18</f>
        <v>0</v>
      </c>
      <c r="M9" s="50">
        <f>Détail!M18</f>
        <v>0</v>
      </c>
      <c r="N9" s="50">
        <f>Détail!N18</f>
        <v>0</v>
      </c>
    </row>
    <row r="10" spans="1:14">
      <c r="A10" s="25" t="s">
        <v>17</v>
      </c>
      <c r="B10" s="18" t="s">
        <v>18</v>
      </c>
      <c r="C10" s="50">
        <f>Détail!C26</f>
        <v>0</v>
      </c>
      <c r="D10" s="50">
        <f>Détail!D26</f>
        <v>0</v>
      </c>
      <c r="E10" s="50">
        <f>Détail!E26</f>
        <v>0</v>
      </c>
      <c r="F10" s="50">
        <f>Détail!F26</f>
        <v>0</v>
      </c>
      <c r="G10" s="50">
        <f>Détail!G26</f>
        <v>0</v>
      </c>
      <c r="H10" s="50">
        <f>Détail!H26</f>
        <v>0</v>
      </c>
      <c r="I10" s="50">
        <f>Détail!I26</f>
        <v>0</v>
      </c>
      <c r="J10" s="50">
        <f>Détail!J26</f>
        <v>0</v>
      </c>
      <c r="K10" s="50">
        <f>Détail!K26</f>
        <v>0</v>
      </c>
      <c r="M10" s="50">
        <f>Détail!M26</f>
        <v>0</v>
      </c>
      <c r="N10" s="50">
        <f>Détail!N26</f>
        <v>0</v>
      </c>
    </row>
    <row r="11" spans="1:14">
      <c r="A11" s="25" t="s">
        <v>19</v>
      </c>
      <c r="B11" s="18" t="s">
        <v>20</v>
      </c>
      <c r="C11" s="50">
        <f>Détail!C33</f>
        <v>0</v>
      </c>
      <c r="D11" s="50">
        <f>Détail!D33</f>
        <v>0</v>
      </c>
      <c r="E11" s="50">
        <f>Détail!E33</f>
        <v>0</v>
      </c>
      <c r="F11" s="50">
        <f>Détail!F33</f>
        <v>0</v>
      </c>
      <c r="G11" s="50">
        <f>Détail!G33</f>
        <v>0</v>
      </c>
      <c r="H11" s="50">
        <f>Détail!H33</f>
        <v>0</v>
      </c>
      <c r="I11" s="50">
        <f>Détail!I33</f>
        <v>0</v>
      </c>
      <c r="J11" s="50">
        <f>Détail!J33</f>
        <v>0</v>
      </c>
      <c r="K11" s="50">
        <f>Détail!K33</f>
        <v>0</v>
      </c>
      <c r="M11" s="50">
        <f>Détail!M33</f>
        <v>0</v>
      </c>
      <c r="N11" s="50">
        <f>Détail!N33</f>
        <v>0</v>
      </c>
    </row>
    <row r="12" spans="1:14">
      <c r="A12" s="25" t="s">
        <v>21</v>
      </c>
      <c r="B12" s="70" t="s">
        <v>22</v>
      </c>
      <c r="C12" s="50">
        <f>Détail!C45</f>
        <v>0</v>
      </c>
      <c r="D12" s="50">
        <f>Détail!D45</f>
        <v>0</v>
      </c>
      <c r="E12" s="50">
        <f>Détail!E45</f>
        <v>0</v>
      </c>
      <c r="F12" s="50">
        <f>Détail!F45</f>
        <v>0</v>
      </c>
      <c r="G12" s="50">
        <f>Détail!G45</f>
        <v>0</v>
      </c>
      <c r="H12" s="50">
        <f>Détail!H45</f>
        <v>0</v>
      </c>
      <c r="I12" s="50">
        <f>Détail!I45</f>
        <v>0</v>
      </c>
      <c r="J12" s="50">
        <f>Détail!J45</f>
        <v>0</v>
      </c>
      <c r="K12" s="50">
        <f>Détail!K45</f>
        <v>0</v>
      </c>
      <c r="M12" s="50">
        <f>Détail!M45</f>
        <v>0</v>
      </c>
      <c r="N12" s="50">
        <f>Détail!N45</f>
        <v>0</v>
      </c>
    </row>
    <row r="13" spans="1:14">
      <c r="A13" s="25" t="s">
        <v>23</v>
      </c>
      <c r="B13" s="70" t="s">
        <v>24</v>
      </c>
      <c r="C13" s="50">
        <f>Détail!C49</f>
        <v>0</v>
      </c>
      <c r="D13" s="50">
        <f>Détail!D49</f>
        <v>0</v>
      </c>
      <c r="E13" s="50">
        <f>Détail!E49</f>
        <v>0</v>
      </c>
      <c r="F13" s="50">
        <f>Détail!F49</f>
        <v>0</v>
      </c>
      <c r="G13" s="50">
        <f>Détail!G49</f>
        <v>0</v>
      </c>
      <c r="H13" s="50">
        <f>Détail!H49</f>
        <v>0</v>
      </c>
      <c r="I13" s="50">
        <f>Détail!I49</f>
        <v>0</v>
      </c>
      <c r="J13" s="50">
        <f>Détail!J49</f>
        <v>0</v>
      </c>
      <c r="K13" s="50">
        <f>Détail!K49</f>
        <v>0</v>
      </c>
      <c r="M13" s="50">
        <f>Détail!M49</f>
        <v>0</v>
      </c>
      <c r="N13" s="50">
        <f>Détail!N49</f>
        <v>0</v>
      </c>
    </row>
    <row r="14" spans="1:14">
      <c r="A14" s="25" t="s">
        <v>25</v>
      </c>
      <c r="B14" s="70" t="s">
        <v>26</v>
      </c>
      <c r="C14" s="50">
        <f>Détail!C61</f>
        <v>0</v>
      </c>
      <c r="D14" s="50">
        <f>Détail!D61</f>
        <v>0</v>
      </c>
      <c r="E14" s="50">
        <f>Détail!E61</f>
        <v>0</v>
      </c>
      <c r="F14" s="50">
        <f>Détail!F61</f>
        <v>0</v>
      </c>
      <c r="G14" s="50">
        <f>Détail!G61</f>
        <v>0</v>
      </c>
      <c r="H14" s="50">
        <f>Détail!H61</f>
        <v>0</v>
      </c>
      <c r="I14" s="50">
        <f>Détail!I61</f>
        <v>0</v>
      </c>
      <c r="J14" s="50">
        <f>Détail!J61</f>
        <v>0</v>
      </c>
      <c r="K14" s="50">
        <f>Détail!K61</f>
        <v>0</v>
      </c>
      <c r="M14" s="50">
        <f>Détail!M61</f>
        <v>0</v>
      </c>
      <c r="N14" s="50">
        <f>Détail!N61</f>
        <v>0</v>
      </c>
    </row>
    <row r="15" spans="1:14">
      <c r="A15" s="25" t="s">
        <v>27</v>
      </c>
      <c r="B15" s="70" t="s">
        <v>28</v>
      </c>
      <c r="C15" s="50">
        <f>Détail!C70</f>
        <v>0</v>
      </c>
      <c r="D15" s="50">
        <f>Détail!D70</f>
        <v>0</v>
      </c>
      <c r="E15" s="50">
        <f>Détail!E70</f>
        <v>0</v>
      </c>
      <c r="F15" s="50">
        <f>Détail!F70</f>
        <v>0</v>
      </c>
      <c r="G15" s="50">
        <f>Détail!G70</f>
        <v>0</v>
      </c>
      <c r="H15" s="50">
        <f>Détail!H70</f>
        <v>0</v>
      </c>
      <c r="I15" s="50">
        <f>Détail!I70</f>
        <v>0</v>
      </c>
      <c r="J15" s="50">
        <f>Détail!J70</f>
        <v>0</v>
      </c>
      <c r="K15" s="50">
        <f>Détail!K70</f>
        <v>0</v>
      </c>
      <c r="M15" s="50">
        <f>Détail!M70</f>
        <v>0</v>
      </c>
      <c r="N15" s="50">
        <f>Détail!N70</f>
        <v>0</v>
      </c>
    </row>
    <row r="16" spans="1:14">
      <c r="A16" s="25" t="s">
        <v>29</v>
      </c>
      <c r="B16" s="71" t="s">
        <v>30</v>
      </c>
      <c r="C16" s="50">
        <f>Détail!C77</f>
        <v>0</v>
      </c>
      <c r="D16" s="50">
        <f>Détail!D77</f>
        <v>0</v>
      </c>
      <c r="E16" s="50">
        <f>Détail!E77</f>
        <v>0</v>
      </c>
      <c r="F16" s="50">
        <f>Détail!F77</f>
        <v>0</v>
      </c>
      <c r="G16" s="50">
        <f>Détail!G77</f>
        <v>0</v>
      </c>
      <c r="H16" s="50">
        <f>Détail!H77</f>
        <v>0</v>
      </c>
      <c r="I16" s="50">
        <f>Détail!I77</f>
        <v>0</v>
      </c>
      <c r="J16" s="50">
        <f>Détail!J77</f>
        <v>0</v>
      </c>
      <c r="K16" s="50">
        <f>Détail!K77</f>
        <v>0</v>
      </c>
      <c r="M16" s="50">
        <f>Détail!M77</f>
        <v>0</v>
      </c>
      <c r="N16" s="50">
        <f>Détail!N77</f>
        <v>0</v>
      </c>
    </row>
    <row r="17" spans="1:14">
      <c r="A17" s="25" t="s">
        <v>31</v>
      </c>
      <c r="B17" s="71" t="s">
        <v>32</v>
      </c>
      <c r="C17" s="50">
        <f>Détail!C82</f>
        <v>0</v>
      </c>
      <c r="D17" s="50">
        <f>Détail!D82</f>
        <v>0</v>
      </c>
      <c r="E17" s="50">
        <f>Détail!E82</f>
        <v>0</v>
      </c>
      <c r="F17" s="50">
        <f>Détail!F82</f>
        <v>0</v>
      </c>
      <c r="G17" s="50">
        <f>Détail!G82</f>
        <v>0</v>
      </c>
      <c r="H17" s="50">
        <f>Détail!H82</f>
        <v>0</v>
      </c>
      <c r="I17" s="50">
        <f>Détail!I82</f>
        <v>0</v>
      </c>
      <c r="J17" s="50">
        <f>Détail!J82</f>
        <v>0</v>
      </c>
      <c r="K17" s="50">
        <f>Détail!K82</f>
        <v>0</v>
      </c>
      <c r="M17" s="50">
        <f>Détail!M82</f>
        <v>0</v>
      </c>
      <c r="N17" s="50">
        <f>Détail!N82</f>
        <v>0</v>
      </c>
    </row>
    <row r="18" spans="1:14">
      <c r="A18" s="25" t="s">
        <v>33</v>
      </c>
      <c r="B18" s="70" t="s">
        <v>34</v>
      </c>
      <c r="C18" s="50">
        <f>Détail!C92</f>
        <v>0</v>
      </c>
      <c r="D18" s="50">
        <f>Détail!D92</f>
        <v>0</v>
      </c>
      <c r="E18" s="50">
        <f>Détail!E92</f>
        <v>0</v>
      </c>
      <c r="F18" s="50">
        <f>Détail!F92</f>
        <v>0</v>
      </c>
      <c r="G18" s="50">
        <f>Détail!G92</f>
        <v>0</v>
      </c>
      <c r="H18" s="50">
        <f>Détail!H92</f>
        <v>0</v>
      </c>
      <c r="I18" s="50">
        <f>Détail!I92</f>
        <v>0</v>
      </c>
      <c r="J18" s="50">
        <f>Détail!J92</f>
        <v>0</v>
      </c>
      <c r="K18" s="50">
        <f>Détail!K92</f>
        <v>0</v>
      </c>
      <c r="M18" s="50">
        <f>Détail!M92</f>
        <v>0</v>
      </c>
      <c r="N18" s="50">
        <f>Détail!N92</f>
        <v>0</v>
      </c>
    </row>
    <row r="19" spans="1:14">
      <c r="A19" s="18" t="s">
        <v>35</v>
      </c>
      <c r="B19" s="18" t="s">
        <v>36</v>
      </c>
      <c r="C19" s="50">
        <f>Détail!C104</f>
        <v>0</v>
      </c>
      <c r="D19" s="50">
        <f>Détail!D104</f>
        <v>0</v>
      </c>
      <c r="E19" s="50">
        <f>Détail!E104</f>
        <v>0</v>
      </c>
      <c r="F19" s="50">
        <f>Détail!F104</f>
        <v>0</v>
      </c>
      <c r="G19" s="50">
        <f>Détail!G104</f>
        <v>0</v>
      </c>
      <c r="H19" s="50">
        <f>Détail!H104</f>
        <v>0</v>
      </c>
      <c r="I19" s="50">
        <f>Détail!I104</f>
        <v>0</v>
      </c>
      <c r="J19" s="50">
        <f>Détail!J104</f>
        <v>0</v>
      </c>
      <c r="K19" s="50">
        <f>Détail!K104</f>
        <v>0</v>
      </c>
      <c r="M19" s="50">
        <f>Détail!M104</f>
        <v>0</v>
      </c>
      <c r="N19" s="50">
        <f>Détail!N104</f>
        <v>0</v>
      </c>
    </row>
    <row r="20" spans="1:14">
      <c r="A20" s="18" t="s">
        <v>37</v>
      </c>
      <c r="B20" s="18" t="s">
        <v>38</v>
      </c>
      <c r="C20" s="50">
        <f>Détail!C114</f>
        <v>0</v>
      </c>
      <c r="D20" s="50">
        <f>Détail!D114</f>
        <v>0</v>
      </c>
      <c r="E20" s="50">
        <f>Détail!E114</f>
        <v>0</v>
      </c>
      <c r="F20" s="50">
        <f>Détail!F114</f>
        <v>0</v>
      </c>
      <c r="G20" s="50">
        <f>Détail!G114</f>
        <v>0</v>
      </c>
      <c r="H20" s="50">
        <f>Détail!H114</f>
        <v>0</v>
      </c>
      <c r="I20" s="50">
        <f>Détail!I114</f>
        <v>0</v>
      </c>
      <c r="J20" s="50">
        <f>Détail!J114</f>
        <v>0</v>
      </c>
      <c r="K20" s="50">
        <f>Détail!K114</f>
        <v>0</v>
      </c>
      <c r="M20" s="50">
        <f>Détail!M114</f>
        <v>0</v>
      </c>
      <c r="N20" s="50">
        <f>Détail!N114</f>
        <v>0</v>
      </c>
    </row>
    <row r="21" spans="1:14">
      <c r="A21" s="18" t="s">
        <v>39</v>
      </c>
      <c r="B21" s="18" t="s">
        <v>40</v>
      </c>
      <c r="C21" s="50">
        <f>Détail!C126</f>
        <v>0</v>
      </c>
      <c r="D21" s="50">
        <f>Détail!D126</f>
        <v>0</v>
      </c>
      <c r="E21" s="50">
        <f>Détail!E126</f>
        <v>0</v>
      </c>
      <c r="F21" s="50">
        <f>Détail!F126</f>
        <v>0</v>
      </c>
      <c r="G21" s="50">
        <f>Détail!G126</f>
        <v>0</v>
      </c>
      <c r="H21" s="50">
        <f>Détail!H126</f>
        <v>0</v>
      </c>
      <c r="I21" s="50">
        <f>Détail!I126</f>
        <v>0</v>
      </c>
      <c r="J21" s="50">
        <f>Détail!J126</f>
        <v>0</v>
      </c>
      <c r="K21" s="50">
        <f>Détail!K126</f>
        <v>0</v>
      </c>
      <c r="M21" s="50">
        <f>Détail!M126</f>
        <v>0</v>
      </c>
      <c r="N21" s="50">
        <f>Détail!N126</f>
        <v>0</v>
      </c>
    </row>
    <row r="22" spans="1:14">
      <c r="A22" s="18" t="s">
        <v>41</v>
      </c>
      <c r="B22" s="18" t="s">
        <v>42</v>
      </c>
      <c r="C22" s="50">
        <f>Détail!C130</f>
        <v>0</v>
      </c>
      <c r="D22" s="50">
        <f>Détail!D130</f>
        <v>0</v>
      </c>
      <c r="E22" s="50">
        <f>Détail!E130</f>
        <v>0</v>
      </c>
      <c r="F22" s="50">
        <f>Détail!F130</f>
        <v>0</v>
      </c>
      <c r="G22" s="50">
        <f>Détail!G130</f>
        <v>0</v>
      </c>
      <c r="H22" s="50">
        <f>Détail!H130</f>
        <v>0</v>
      </c>
      <c r="I22" s="50">
        <f>Détail!I130</f>
        <v>0</v>
      </c>
      <c r="J22" s="50">
        <f>Détail!J130</f>
        <v>0</v>
      </c>
      <c r="K22" s="50">
        <f>Détail!K130</f>
        <v>0</v>
      </c>
      <c r="M22" s="50">
        <f>Détail!M130</f>
        <v>0</v>
      </c>
      <c r="N22" s="50">
        <f>Détail!N130</f>
        <v>0</v>
      </c>
    </row>
    <row r="23" spans="1:14">
      <c r="A23" s="25" t="s">
        <v>43</v>
      </c>
      <c r="B23" s="70" t="s">
        <v>44</v>
      </c>
      <c r="C23" s="50">
        <f>Détail!C137</f>
        <v>0</v>
      </c>
      <c r="D23" s="50">
        <f>Détail!D137</f>
        <v>0</v>
      </c>
      <c r="E23" s="50">
        <f>Détail!E137</f>
        <v>0</v>
      </c>
      <c r="F23" s="50">
        <f>Détail!F137</f>
        <v>0</v>
      </c>
      <c r="G23" s="50">
        <f>Détail!G137</f>
        <v>0</v>
      </c>
      <c r="H23" s="50">
        <f>Détail!H137</f>
        <v>0</v>
      </c>
      <c r="I23" s="50">
        <f>Détail!I137</f>
        <v>0</v>
      </c>
      <c r="J23" s="50">
        <f>Détail!J137</f>
        <v>0</v>
      </c>
      <c r="K23" s="50">
        <f>Détail!K137</f>
        <v>0</v>
      </c>
      <c r="M23" s="50">
        <f>Détail!M137</f>
        <v>0</v>
      </c>
      <c r="N23" s="50">
        <f>Détail!N137</f>
        <v>0</v>
      </c>
    </row>
    <row r="24" spans="1:14">
      <c r="A24" s="25" t="s">
        <v>45</v>
      </c>
      <c r="B24" s="70" t="s">
        <v>46</v>
      </c>
      <c r="C24" s="50">
        <f>Détail!C141</f>
        <v>0</v>
      </c>
      <c r="D24" s="50">
        <f>Détail!D141</f>
        <v>0</v>
      </c>
      <c r="E24" s="50">
        <f>Détail!E141</f>
        <v>0</v>
      </c>
      <c r="F24" s="50">
        <f>Détail!F141</f>
        <v>0</v>
      </c>
      <c r="G24" s="50">
        <f>Détail!G141</f>
        <v>0</v>
      </c>
      <c r="H24" s="50">
        <f>Détail!H141</f>
        <v>0</v>
      </c>
      <c r="I24" s="50">
        <f>Détail!I141</f>
        <v>0</v>
      </c>
      <c r="J24" s="50">
        <f>Détail!J141</f>
        <v>0</v>
      </c>
      <c r="K24" s="50">
        <f>Détail!K141</f>
        <v>0</v>
      </c>
      <c r="M24" s="50">
        <f>Détail!M141</f>
        <v>0</v>
      </c>
      <c r="N24" s="50">
        <f>Détail!N141</f>
        <v>0</v>
      </c>
    </row>
    <row r="25" spans="1:14" s="9" customFormat="1">
      <c r="A25" s="1"/>
      <c r="B25" s="72" t="s">
        <v>47</v>
      </c>
      <c r="C25" s="52">
        <f>Détail!C143</f>
        <v>0</v>
      </c>
      <c r="D25" s="52">
        <f>Détail!D143</f>
        <v>0</v>
      </c>
      <c r="E25" s="52">
        <f>Détail!E143</f>
        <v>0</v>
      </c>
      <c r="F25" s="52">
        <f>Détail!F143</f>
        <v>0</v>
      </c>
      <c r="G25" s="52">
        <f>Détail!G143</f>
        <v>0</v>
      </c>
      <c r="H25" s="52">
        <f>Détail!H143</f>
        <v>0</v>
      </c>
      <c r="I25" s="52">
        <f>Détail!I143</f>
        <v>0</v>
      </c>
      <c r="J25" s="52">
        <f>Détail!J143</f>
        <v>0</v>
      </c>
      <c r="K25" s="52">
        <f>Détail!K143</f>
        <v>0</v>
      </c>
      <c r="L25" s="7"/>
      <c r="M25" s="52">
        <f>Détail!M143</f>
        <v>0</v>
      </c>
      <c r="N25" s="52">
        <f>Détail!N143</f>
        <v>0</v>
      </c>
    </row>
    <row r="26" spans="1:14">
      <c r="A26" s="14"/>
      <c r="B26" s="73" t="s">
        <v>48</v>
      </c>
      <c r="C26" s="50">
        <f>Détail!C144</f>
        <v>0</v>
      </c>
      <c r="D26" s="50">
        <f>Détail!D144</f>
        <v>0</v>
      </c>
      <c r="E26" s="50">
        <f>Détail!E144</f>
        <v>0</v>
      </c>
      <c r="F26" s="50">
        <f>Détail!F144</f>
        <v>0</v>
      </c>
      <c r="G26" s="50">
        <f>Détail!G144</f>
        <v>0</v>
      </c>
      <c r="H26" s="50">
        <f>Détail!H144</f>
        <v>0</v>
      </c>
      <c r="I26" s="50">
        <f>Détail!I144</f>
        <v>0</v>
      </c>
      <c r="J26" s="50">
        <f>Détail!J144</f>
        <v>0</v>
      </c>
      <c r="K26" s="50">
        <f>Détail!K144</f>
        <v>0</v>
      </c>
      <c r="M26" s="50">
        <f>Détail!M144</f>
        <v>0</v>
      </c>
      <c r="N26" s="50">
        <f>Détail!N144</f>
        <v>0</v>
      </c>
    </row>
    <row r="27" spans="1:14">
      <c r="A27" s="49" t="s">
        <v>49</v>
      </c>
      <c r="B27" s="53" t="s">
        <v>50</v>
      </c>
      <c r="C27" s="74">
        <f>Détail!C145</f>
        <v>0</v>
      </c>
      <c r="D27" s="74">
        <f>Détail!D145</f>
        <v>0</v>
      </c>
      <c r="E27" s="74">
        <f>Détail!E145</f>
        <v>0</v>
      </c>
      <c r="F27" s="74">
        <f>Détail!F145</f>
        <v>0</v>
      </c>
      <c r="G27" s="74">
        <f>Détail!G145</f>
        <v>0</v>
      </c>
      <c r="H27" s="74">
        <f>Détail!H145</f>
        <v>0</v>
      </c>
      <c r="I27" s="74">
        <f>Détail!I145</f>
        <v>0</v>
      </c>
      <c r="J27" s="74">
        <f>Détail!J145</f>
        <v>0</v>
      </c>
      <c r="K27" s="74">
        <f>Détail!K145</f>
        <v>0</v>
      </c>
      <c r="M27" s="74">
        <f>Détail!M145</f>
        <v>0</v>
      </c>
      <c r="N27" s="74">
        <f>Détail!N145</f>
        <v>0</v>
      </c>
    </row>
    <row r="28" spans="1:14">
      <c r="A28" s="6"/>
      <c r="B28" s="9"/>
      <c r="C28" s="75"/>
      <c r="D28" s="75"/>
      <c r="E28" s="75"/>
      <c r="F28" s="75"/>
      <c r="G28" s="75"/>
      <c r="H28" s="75"/>
      <c r="I28" s="75"/>
      <c r="J28" s="75"/>
      <c r="K28" s="75"/>
      <c r="M28" s="75"/>
      <c r="N28" s="75"/>
    </row>
    <row r="29" spans="1:14">
      <c r="A29" s="25" t="s">
        <v>51</v>
      </c>
      <c r="B29" s="28" t="s">
        <v>52</v>
      </c>
      <c r="C29" s="140"/>
      <c r="D29" s="141"/>
      <c r="E29" s="141"/>
      <c r="F29" s="141"/>
      <c r="G29" s="141"/>
      <c r="H29" s="142"/>
      <c r="I29" s="50">
        <f>Détail!I150</f>
        <v>0</v>
      </c>
      <c r="J29" s="50">
        <f>Détail!J150</f>
        <v>0</v>
      </c>
      <c r="K29" s="50">
        <f>Détail!K150</f>
        <v>0</v>
      </c>
      <c r="M29" s="50">
        <f>Détail!M150</f>
        <v>0</v>
      </c>
      <c r="N29" s="50">
        <f>Détail!N150</f>
        <v>0</v>
      </c>
    </row>
    <row r="30" spans="1:14">
      <c r="A30" s="14"/>
      <c r="B30" s="73" t="s">
        <v>48</v>
      </c>
      <c r="C30" s="143"/>
      <c r="D30" s="144"/>
      <c r="E30" s="144"/>
      <c r="F30" s="144"/>
      <c r="G30" s="144"/>
      <c r="H30" s="145"/>
      <c r="I30" s="50">
        <f>Détail!I151</f>
        <v>0</v>
      </c>
      <c r="J30" s="50">
        <f>Détail!J151</f>
        <v>0</v>
      </c>
      <c r="K30" s="50">
        <f>Détail!K151</f>
        <v>0</v>
      </c>
      <c r="M30" s="50">
        <f>Détail!M151</f>
        <v>0</v>
      </c>
      <c r="N30" s="50">
        <f>Détail!N151</f>
        <v>0</v>
      </c>
    </row>
    <row r="31" spans="1:14">
      <c r="A31" s="49" t="s">
        <v>51</v>
      </c>
      <c r="B31" s="53" t="s">
        <v>53</v>
      </c>
      <c r="C31" s="137"/>
      <c r="D31" s="138"/>
      <c r="E31" s="138"/>
      <c r="F31" s="138"/>
      <c r="G31" s="138"/>
      <c r="H31" s="139"/>
      <c r="I31" s="74">
        <f>Détail!I152</f>
        <v>0</v>
      </c>
      <c r="J31" s="74">
        <f>Détail!J152</f>
        <v>0</v>
      </c>
      <c r="K31" s="74">
        <f>Détail!K152</f>
        <v>0</v>
      </c>
      <c r="M31" s="74">
        <f>Détail!M152</f>
        <v>0</v>
      </c>
      <c r="N31" s="74">
        <f>Détail!N152</f>
        <v>0</v>
      </c>
    </row>
    <row r="32" spans="1:14" ht="12.75">
      <c r="A32" s="35"/>
      <c r="B32" s="33"/>
      <c r="C32" s="75"/>
      <c r="D32" s="75"/>
      <c r="E32" s="75"/>
      <c r="F32" s="75"/>
      <c r="G32" s="75"/>
      <c r="H32" s="75"/>
      <c r="I32" s="75"/>
      <c r="J32" s="75"/>
      <c r="K32" s="75"/>
      <c r="M32" s="75"/>
      <c r="N32" s="75"/>
    </row>
    <row r="33" spans="1:14">
      <c r="A33" s="25" t="s">
        <v>54</v>
      </c>
      <c r="B33" s="28" t="s">
        <v>55</v>
      </c>
      <c r="C33" s="50">
        <f>Détail!C161</f>
        <v>0</v>
      </c>
      <c r="D33" s="50">
        <f>Détail!D161</f>
        <v>0</v>
      </c>
      <c r="E33" s="50">
        <f>Détail!E161</f>
        <v>0</v>
      </c>
      <c r="F33" s="50">
        <f>Détail!F161</f>
        <v>0</v>
      </c>
      <c r="G33" s="50">
        <f>Détail!G161</f>
        <v>0</v>
      </c>
      <c r="H33" s="50">
        <f>Détail!H161</f>
        <v>0</v>
      </c>
      <c r="I33" s="50">
        <f>Détail!I161</f>
        <v>0</v>
      </c>
      <c r="J33" s="50">
        <f>Détail!J161</f>
        <v>0</v>
      </c>
      <c r="K33" s="50">
        <f>Détail!K161</f>
        <v>0</v>
      </c>
      <c r="M33" s="50">
        <f>Détail!M161</f>
        <v>0</v>
      </c>
      <c r="N33" s="50">
        <f>Détail!N161</f>
        <v>0</v>
      </c>
    </row>
    <row r="34" spans="1:14">
      <c r="A34" s="14"/>
      <c r="B34" s="73" t="s">
        <v>48</v>
      </c>
      <c r="C34" s="50">
        <f>Détail!C162</f>
        <v>0</v>
      </c>
      <c r="D34" s="50">
        <f>Détail!D162</f>
        <v>0</v>
      </c>
      <c r="E34" s="50">
        <f>Détail!E162</f>
        <v>0</v>
      </c>
      <c r="F34" s="50">
        <f>Détail!F162</f>
        <v>0</v>
      </c>
      <c r="G34" s="50">
        <f>Détail!G162</f>
        <v>0</v>
      </c>
      <c r="H34" s="50">
        <f>Détail!H162</f>
        <v>0</v>
      </c>
      <c r="I34" s="50">
        <f>Détail!I162</f>
        <v>0</v>
      </c>
      <c r="J34" s="50">
        <f>Détail!J162</f>
        <v>0</v>
      </c>
      <c r="K34" s="50">
        <f>Détail!K162</f>
        <v>0</v>
      </c>
      <c r="M34" s="50">
        <f>Détail!M162</f>
        <v>0</v>
      </c>
      <c r="N34" s="50">
        <f>Détail!N162</f>
        <v>0</v>
      </c>
    </row>
    <row r="35" spans="1:14">
      <c r="A35" s="49" t="s">
        <v>54</v>
      </c>
      <c r="B35" s="53" t="s">
        <v>56</v>
      </c>
      <c r="C35" s="74">
        <f>Détail!C163</f>
        <v>0</v>
      </c>
      <c r="D35" s="74">
        <f>Détail!D163</f>
        <v>0</v>
      </c>
      <c r="E35" s="74">
        <f>Détail!E163</f>
        <v>0</v>
      </c>
      <c r="F35" s="74">
        <f>Détail!F163</f>
        <v>0</v>
      </c>
      <c r="G35" s="74">
        <f>Détail!G163</f>
        <v>0</v>
      </c>
      <c r="H35" s="74">
        <f>Détail!H163</f>
        <v>0</v>
      </c>
      <c r="I35" s="74">
        <f>Détail!I163</f>
        <v>0</v>
      </c>
      <c r="J35" s="74">
        <f>Détail!J163</f>
        <v>0</v>
      </c>
      <c r="K35" s="74">
        <f>Détail!K163</f>
        <v>0</v>
      </c>
      <c r="M35" s="74">
        <f>Détail!M163</f>
        <v>0</v>
      </c>
      <c r="N35" s="74">
        <f>Détail!N163</f>
        <v>0</v>
      </c>
    </row>
    <row r="36" spans="1:14" ht="12.75" thickBot="1">
      <c r="A36" s="1"/>
      <c r="B36" s="9"/>
      <c r="C36" s="51"/>
      <c r="D36" s="51"/>
      <c r="E36" s="51"/>
      <c r="F36" s="51"/>
      <c r="G36" s="51"/>
      <c r="H36" s="51"/>
      <c r="I36" s="51"/>
      <c r="J36" s="51"/>
      <c r="K36" s="51"/>
      <c r="M36" s="51"/>
      <c r="N36" s="51"/>
    </row>
    <row r="37" spans="1:14" ht="24" customHeight="1" thickBot="1">
      <c r="A37" s="175" t="s">
        <v>57</v>
      </c>
      <c r="B37" s="176"/>
      <c r="C37" s="48">
        <f>Détail!C165</f>
        <v>0</v>
      </c>
      <c r="D37" s="48">
        <f>Détail!D165</f>
        <v>0</v>
      </c>
      <c r="E37" s="48">
        <f>Détail!E165</f>
        <v>0</v>
      </c>
      <c r="F37" s="48">
        <f>Détail!F165</f>
        <v>0</v>
      </c>
      <c r="G37" s="48">
        <f>Détail!G165</f>
        <v>0</v>
      </c>
      <c r="H37" s="48">
        <f>Détail!H165</f>
        <v>0</v>
      </c>
      <c r="I37" s="48">
        <f>Détail!I165</f>
        <v>0</v>
      </c>
      <c r="J37" s="48">
        <f>Détail!J165</f>
        <v>0</v>
      </c>
      <c r="K37" s="48">
        <f>Détail!K165</f>
        <v>0</v>
      </c>
      <c r="M37" s="48">
        <f>Détail!M165</f>
        <v>0</v>
      </c>
      <c r="N37" s="48">
        <f>Détail!N165</f>
        <v>0</v>
      </c>
    </row>
    <row r="38" spans="1:14">
      <c r="A38" s="41" t="s">
        <v>58</v>
      </c>
    </row>
    <row r="39" spans="1:14">
      <c r="A39" s="41" t="s">
        <v>59</v>
      </c>
    </row>
  </sheetData>
  <sheetProtection algorithmName="SHA-512" hashValue="K+L5i4P9J39mATawxX7icS2mVru6p6V30CGuFBbQhBnL/Adw/APqCv0bWS8yWmyOxfbJn21BzGQ9KbPvavzQpg==" saltValue="LWMUNvIh9WNMP2lsoH1hTw==" spinCount="100000" sheet="1"/>
  <protectedRanges>
    <protectedRange sqref="C6:K6" name="Plage1"/>
  </protectedRanges>
  <mergeCells count="5">
    <mergeCell ref="C6:K6"/>
    <mergeCell ref="C5:K5"/>
    <mergeCell ref="C2:K2"/>
    <mergeCell ref="C3:K3"/>
    <mergeCell ref="A37:B37"/>
  </mergeCells>
  <phoneticPr fontId="1" type="noConversion"/>
  <printOptions horizontalCentered="1"/>
  <pageMargins left="0.19685039370078741" right="0.19685039370078741" top="0.59055118110236227" bottom="0.59055118110236227" header="0.31496062992125984" footer="0.31496062992125984"/>
  <pageSetup scale="76" orientation="landscape" r:id="rId1"/>
  <headerFooter alignWithMargins="0">
    <oddHeader>&amp;L&amp;G&amp;C&amp;"Arial,Gras"RAPPORT COÛTS MISE EN MARCHÉ
&amp;A</oddHeader>
    <oddFooter>&amp;L&amp;8Telefilm Canada - Modèle standard -  Rapport coûts final - Mise en marché  - Avril 2026&amp;R&amp;8Page &amp;P</oddFooter>
  </headerFooter>
  <ignoredErrors>
    <ignoredError sqref="A11:A18" numberStoredAsText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97B31-A29A-4208-B9AE-5C3FD24B0589}">
  <dimension ref="A1:S167"/>
  <sheetViews>
    <sheetView showGridLines="0" tabSelected="1" zoomScaleNormal="100" workbookViewId="0">
      <pane ySplit="6" topLeftCell="A137" activePane="bottomLeft" state="frozen"/>
      <selection pane="bottomLeft" activeCell="M3" sqref="M3"/>
    </sheetView>
  </sheetViews>
  <sheetFormatPr defaultColWidth="10.85546875" defaultRowHeight="12"/>
  <cols>
    <col min="1" max="1" width="6.140625" style="93" customWidth="1"/>
    <col min="2" max="2" width="49.140625" style="6" customWidth="1"/>
    <col min="3" max="10" width="13.28515625" style="7" bestFit="1" customWidth="1"/>
    <col min="11" max="11" width="14" style="7" bestFit="1" customWidth="1"/>
    <col min="12" max="12" width="2" style="7" customWidth="1"/>
    <col min="13" max="14" width="13.28515625" style="6" bestFit="1" customWidth="1"/>
    <col min="15" max="15" width="2.85546875" style="5" customWidth="1"/>
    <col min="16" max="16" width="5.85546875" style="16" bestFit="1" customWidth="1"/>
    <col min="17" max="17" width="47.7109375" style="6" customWidth="1"/>
    <col min="18" max="18" width="14" style="9" bestFit="1" customWidth="1"/>
    <col min="19" max="19" width="92.28515625" style="6" customWidth="1"/>
    <col min="20" max="16384" width="10.85546875" style="6"/>
  </cols>
  <sheetData>
    <row r="1" spans="1:19" s="2" customFormat="1" ht="15" customHeight="1">
      <c r="A1" s="65"/>
      <c r="B1" s="33" t="s">
        <v>0</v>
      </c>
      <c r="C1" s="151"/>
      <c r="D1" s="152"/>
      <c r="E1" s="152"/>
      <c r="F1" s="152"/>
      <c r="G1" s="152"/>
      <c r="H1" s="152"/>
      <c r="I1" s="152"/>
      <c r="J1" s="152"/>
      <c r="K1" s="153"/>
      <c r="L1" s="8"/>
      <c r="M1" s="9"/>
      <c r="N1" s="9"/>
      <c r="O1" s="3"/>
      <c r="P1" s="19"/>
      <c r="Q1" s="33" t="s">
        <v>0</v>
      </c>
      <c r="R1" s="154" t="str">
        <f>IF(Détail!C1=0,"",Détail!C1)</f>
        <v/>
      </c>
      <c r="S1" s="154"/>
    </row>
    <row r="2" spans="1:19" ht="15" customHeight="1">
      <c r="A2" s="91"/>
      <c r="B2" s="32" t="s">
        <v>1</v>
      </c>
      <c r="C2" s="151"/>
      <c r="D2" s="152"/>
      <c r="E2" s="152"/>
      <c r="F2" s="152"/>
      <c r="G2" s="152"/>
      <c r="H2" s="152"/>
      <c r="I2" s="152"/>
      <c r="J2" s="152"/>
      <c r="K2" s="153"/>
      <c r="L2" s="8"/>
      <c r="M2" s="9"/>
      <c r="N2" s="9"/>
      <c r="P2" s="1"/>
      <c r="Q2" s="32" t="s">
        <v>1</v>
      </c>
      <c r="R2" s="154" t="str">
        <f>IF(C2=0,"",C2)</f>
        <v/>
      </c>
      <c r="S2" s="154"/>
    </row>
    <row r="3" spans="1:19" ht="15" customHeight="1">
      <c r="A3" s="91"/>
      <c r="B3" s="4"/>
      <c r="I3" s="8"/>
      <c r="J3" s="8"/>
      <c r="K3" s="8"/>
      <c r="L3" s="8"/>
      <c r="M3" s="9"/>
      <c r="N3" s="9"/>
      <c r="P3" s="1"/>
      <c r="Q3" s="4"/>
      <c r="R3" s="8"/>
      <c r="S3" s="7"/>
    </row>
    <row r="4" spans="1:19" ht="15" customHeight="1">
      <c r="A4" s="91"/>
      <c r="B4" s="32" t="s">
        <v>60</v>
      </c>
      <c r="C4" s="148"/>
      <c r="D4" s="149"/>
      <c r="E4" s="149"/>
      <c r="F4" s="149"/>
      <c r="G4" s="149"/>
      <c r="H4" s="149"/>
      <c r="I4" s="149"/>
      <c r="J4" s="149"/>
      <c r="K4" s="150"/>
      <c r="L4" s="8"/>
      <c r="M4" s="9"/>
      <c r="N4" s="9"/>
      <c r="P4" s="1"/>
      <c r="Q4" s="32" t="s">
        <v>60</v>
      </c>
      <c r="R4" s="155" t="str">
        <f>IF(C4=0,"",C4)</f>
        <v/>
      </c>
      <c r="S4" s="155"/>
    </row>
    <row r="5" spans="1:19" ht="15" customHeight="1">
      <c r="A5" s="91"/>
      <c r="B5" s="4"/>
      <c r="I5" s="8"/>
      <c r="J5" s="8"/>
      <c r="K5" s="8"/>
      <c r="L5" s="8"/>
      <c r="M5" s="9"/>
      <c r="N5" s="9"/>
      <c r="P5" s="1"/>
      <c r="Q5" s="4"/>
    </row>
    <row r="6" spans="1:19" ht="33.75">
      <c r="A6" s="103" t="s">
        <v>4</v>
      </c>
      <c r="B6" s="55" t="s">
        <v>5</v>
      </c>
      <c r="C6" s="54" t="s">
        <v>6</v>
      </c>
      <c r="D6" s="20" t="s">
        <v>7</v>
      </c>
      <c r="E6" s="20" t="s">
        <v>8</v>
      </c>
      <c r="F6" s="54" t="s">
        <v>9</v>
      </c>
      <c r="G6" s="20" t="s">
        <v>10</v>
      </c>
      <c r="H6" s="20" t="s">
        <v>11</v>
      </c>
      <c r="I6" s="12" t="s">
        <v>12</v>
      </c>
      <c r="J6" s="12" t="s">
        <v>13</v>
      </c>
      <c r="K6" s="12" t="s">
        <v>14</v>
      </c>
      <c r="L6" s="13"/>
      <c r="M6" s="20" t="s">
        <v>61</v>
      </c>
      <c r="N6" s="20" t="s">
        <v>62</v>
      </c>
      <c r="P6" s="10" t="s">
        <v>4</v>
      </c>
      <c r="Q6" s="55" t="s">
        <v>5</v>
      </c>
      <c r="R6" s="12" t="str">
        <f>K6</f>
        <v>Écarts
+ / ( - )</v>
      </c>
      <c r="S6" s="11" t="s">
        <v>63</v>
      </c>
    </row>
    <row r="7" spans="1:19" ht="15" customHeight="1">
      <c r="A7" s="91"/>
      <c r="B7" s="59"/>
      <c r="C7" s="60"/>
      <c r="D7" s="61"/>
      <c r="E7" s="61"/>
      <c r="F7" s="60"/>
      <c r="G7" s="61"/>
      <c r="H7" s="61"/>
      <c r="I7" s="62"/>
      <c r="J7" s="62"/>
      <c r="K7" s="62"/>
      <c r="L7" s="62"/>
      <c r="M7" s="61"/>
      <c r="N7" s="61"/>
      <c r="P7" s="1"/>
      <c r="Q7" s="9"/>
      <c r="R7" s="62"/>
      <c r="S7" s="9"/>
    </row>
    <row r="8" spans="1:19" ht="15" customHeight="1">
      <c r="A8" s="156" t="s">
        <v>64</v>
      </c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P8" s="1"/>
      <c r="Q8" s="9"/>
    </row>
    <row r="9" spans="1:19" ht="15" customHeight="1">
      <c r="A9" s="91" t="s">
        <v>15</v>
      </c>
      <c r="B9" s="35" t="s">
        <v>16</v>
      </c>
      <c r="M9" s="7"/>
      <c r="N9" s="7"/>
      <c r="P9" s="9" t="str">
        <f>A9</f>
        <v>1.0</v>
      </c>
      <c r="Q9" s="9" t="str">
        <f>B9</f>
        <v>Création de la campagne - main d'oeuvre</v>
      </c>
    </row>
    <row r="10" spans="1:19" ht="15" customHeight="1">
      <c r="A10" s="92" t="s">
        <v>65</v>
      </c>
      <c r="B10" s="36" t="s">
        <v>66</v>
      </c>
      <c r="C10" s="42"/>
      <c r="D10" s="42"/>
      <c r="E10" s="43">
        <f>SUM(C10:D10)</f>
        <v>0</v>
      </c>
      <c r="F10" s="42"/>
      <c r="G10" s="42"/>
      <c r="H10" s="43">
        <f>SUM(F10:G10)</f>
        <v>0</v>
      </c>
      <c r="I10" s="43">
        <f>H10+E10</f>
        <v>0</v>
      </c>
      <c r="J10" s="42"/>
      <c r="K10" s="43">
        <f>J10-I10</f>
        <v>0</v>
      </c>
      <c r="L10" s="44"/>
      <c r="M10" s="42"/>
      <c r="N10" s="42"/>
      <c r="P10" s="14" t="str">
        <f>A10</f>
        <v>1.1</v>
      </c>
      <c r="Q10" s="14" t="str">
        <f>B10</f>
        <v>Bande-annonce</v>
      </c>
      <c r="R10" s="66">
        <f>K10</f>
        <v>0</v>
      </c>
      <c r="S10" s="15"/>
    </row>
    <row r="11" spans="1:19" ht="15" customHeight="1">
      <c r="A11" s="92" t="s">
        <v>67</v>
      </c>
      <c r="B11" s="36" t="s">
        <v>68</v>
      </c>
      <c r="C11" s="42"/>
      <c r="D11" s="42"/>
      <c r="E11" s="43">
        <f t="shared" ref="E11:E17" si="0">SUM(C11:D11)</f>
        <v>0</v>
      </c>
      <c r="F11" s="42"/>
      <c r="G11" s="42"/>
      <c r="H11" s="43">
        <f t="shared" ref="H11:H17" si="1">SUM(F11:G11)</f>
        <v>0</v>
      </c>
      <c r="I11" s="43">
        <f t="shared" ref="I11:I17" si="2">H11+E11</f>
        <v>0</v>
      </c>
      <c r="J11" s="42"/>
      <c r="K11" s="43">
        <f t="shared" ref="K11:K17" si="3">J11-I11</f>
        <v>0</v>
      </c>
      <c r="L11" s="45"/>
      <c r="M11" s="42"/>
      <c r="N11" s="42"/>
      <c r="P11" s="14" t="str">
        <f t="shared" ref="P11:P17" si="4">A11</f>
        <v>1.2</v>
      </c>
      <c r="Q11" s="14" t="str">
        <f t="shared" ref="Q11:Q17" si="5">B11</f>
        <v>Capsules</v>
      </c>
      <c r="R11" s="66">
        <f t="shared" ref="R11:R17" si="6">K11</f>
        <v>0</v>
      </c>
      <c r="S11" s="15"/>
    </row>
    <row r="12" spans="1:19" ht="15" customHeight="1">
      <c r="A12" s="92" t="s">
        <v>69</v>
      </c>
      <c r="B12" s="37" t="s">
        <v>70</v>
      </c>
      <c r="C12" s="42"/>
      <c r="D12" s="42"/>
      <c r="E12" s="43">
        <f t="shared" si="0"/>
        <v>0</v>
      </c>
      <c r="F12" s="42"/>
      <c r="G12" s="42"/>
      <c r="H12" s="43">
        <f t="shared" si="1"/>
        <v>0</v>
      </c>
      <c r="I12" s="43">
        <f t="shared" si="2"/>
        <v>0</v>
      </c>
      <c r="J12" s="42"/>
      <c r="K12" s="43">
        <f t="shared" si="3"/>
        <v>0</v>
      </c>
      <c r="L12" s="45"/>
      <c r="M12" s="42"/>
      <c r="N12" s="42"/>
      <c r="P12" s="14" t="str">
        <f t="shared" si="4"/>
        <v>1.3</v>
      </c>
      <c r="Q12" s="14" t="str">
        <f t="shared" si="5"/>
        <v xml:space="preserve">Spots publicitaires </v>
      </c>
      <c r="R12" s="66">
        <f t="shared" si="6"/>
        <v>0</v>
      </c>
      <c r="S12" s="15"/>
    </row>
    <row r="13" spans="1:19" ht="15" customHeight="1">
      <c r="A13" s="92" t="s">
        <v>71</v>
      </c>
      <c r="B13" s="36" t="s">
        <v>72</v>
      </c>
      <c r="C13" s="42"/>
      <c r="D13" s="42"/>
      <c r="E13" s="43">
        <f t="shared" si="0"/>
        <v>0</v>
      </c>
      <c r="F13" s="42"/>
      <c r="G13" s="42"/>
      <c r="H13" s="43">
        <f t="shared" si="1"/>
        <v>0</v>
      </c>
      <c r="I13" s="43">
        <f t="shared" si="2"/>
        <v>0</v>
      </c>
      <c r="J13" s="42"/>
      <c r="K13" s="43">
        <f t="shared" si="3"/>
        <v>0</v>
      </c>
      <c r="L13" s="45"/>
      <c r="M13" s="42"/>
      <c r="N13" s="42"/>
      <c r="P13" s="14" t="str">
        <f t="shared" si="4"/>
        <v>1.4</v>
      </c>
      <c r="Q13" s="14" t="str">
        <f t="shared" si="5"/>
        <v>Affiche du film</v>
      </c>
      <c r="R13" s="66">
        <f t="shared" si="6"/>
        <v>0</v>
      </c>
      <c r="S13" s="15"/>
    </row>
    <row r="14" spans="1:19" ht="15" customHeight="1">
      <c r="A14" s="92" t="s">
        <v>73</v>
      </c>
      <c r="B14" s="29" t="s">
        <v>74</v>
      </c>
      <c r="C14" s="42"/>
      <c r="D14" s="42"/>
      <c r="E14" s="43">
        <f t="shared" si="0"/>
        <v>0</v>
      </c>
      <c r="F14" s="42"/>
      <c r="G14" s="42"/>
      <c r="H14" s="43">
        <f t="shared" si="1"/>
        <v>0</v>
      </c>
      <c r="I14" s="43">
        <f t="shared" si="2"/>
        <v>0</v>
      </c>
      <c r="J14" s="42"/>
      <c r="K14" s="43">
        <f t="shared" si="3"/>
        <v>0</v>
      </c>
      <c r="L14" s="45"/>
      <c r="M14" s="42"/>
      <c r="N14" s="42"/>
      <c r="P14" s="14" t="str">
        <f t="shared" si="4"/>
        <v>1.5</v>
      </c>
      <c r="Q14" s="14" t="str">
        <f t="shared" si="5"/>
        <v>Panneau publicitaire (standee)</v>
      </c>
      <c r="R14" s="66">
        <f t="shared" si="6"/>
        <v>0</v>
      </c>
      <c r="S14" s="15"/>
    </row>
    <row r="15" spans="1:19" ht="15" customHeight="1">
      <c r="A15" s="92" t="s">
        <v>75</v>
      </c>
      <c r="B15" s="29" t="s">
        <v>76</v>
      </c>
      <c r="C15" s="42"/>
      <c r="D15" s="42"/>
      <c r="E15" s="43">
        <f t="shared" si="0"/>
        <v>0</v>
      </c>
      <c r="F15" s="42"/>
      <c r="G15" s="42"/>
      <c r="H15" s="43">
        <f t="shared" si="1"/>
        <v>0</v>
      </c>
      <c r="I15" s="43">
        <f t="shared" si="2"/>
        <v>0</v>
      </c>
      <c r="J15" s="42"/>
      <c r="K15" s="43">
        <f t="shared" si="3"/>
        <v>0</v>
      </c>
      <c r="L15" s="45"/>
      <c r="M15" s="42"/>
      <c r="N15" s="42"/>
      <c r="P15" s="14" t="str">
        <f t="shared" si="4"/>
        <v>1.6</v>
      </c>
      <c r="Q15" s="14" t="str">
        <f t="shared" si="5"/>
        <v>Infographie publicité de divers formats</v>
      </c>
      <c r="R15" s="66">
        <f t="shared" si="6"/>
        <v>0</v>
      </c>
      <c r="S15" s="15"/>
    </row>
    <row r="16" spans="1:19" ht="15" customHeight="1">
      <c r="A16" s="92" t="s">
        <v>77</v>
      </c>
      <c r="B16" s="29" t="s">
        <v>78</v>
      </c>
      <c r="C16" s="42"/>
      <c r="D16" s="42"/>
      <c r="E16" s="43">
        <f t="shared" si="0"/>
        <v>0</v>
      </c>
      <c r="F16" s="42"/>
      <c r="G16" s="42"/>
      <c r="H16" s="43">
        <f t="shared" si="1"/>
        <v>0</v>
      </c>
      <c r="I16" s="43">
        <f t="shared" si="2"/>
        <v>0</v>
      </c>
      <c r="J16" s="42"/>
      <c r="K16" s="43">
        <f t="shared" si="3"/>
        <v>0</v>
      </c>
      <c r="L16" s="45"/>
      <c r="M16" s="42"/>
      <c r="N16" s="42"/>
      <c r="P16" s="14" t="str">
        <f t="shared" si="4"/>
        <v>1.7</v>
      </c>
      <c r="Q16" s="14" t="str">
        <f t="shared" si="5"/>
        <v>Infographie pour publicité extérieure</v>
      </c>
      <c r="R16" s="66">
        <f t="shared" si="6"/>
        <v>0</v>
      </c>
      <c r="S16" s="15"/>
    </row>
    <row r="17" spans="1:19" ht="15" customHeight="1">
      <c r="A17" s="92" t="s">
        <v>79</v>
      </c>
      <c r="B17" s="128" t="s">
        <v>80</v>
      </c>
      <c r="C17" s="42"/>
      <c r="D17" s="42"/>
      <c r="E17" s="43">
        <f t="shared" si="0"/>
        <v>0</v>
      </c>
      <c r="F17" s="42"/>
      <c r="G17" s="42"/>
      <c r="H17" s="43">
        <f t="shared" si="1"/>
        <v>0</v>
      </c>
      <c r="I17" s="43">
        <f t="shared" si="2"/>
        <v>0</v>
      </c>
      <c r="J17" s="42"/>
      <c r="K17" s="43">
        <f t="shared" si="3"/>
        <v>0</v>
      </c>
      <c r="L17" s="45"/>
      <c r="M17" s="42"/>
      <c r="N17" s="42"/>
      <c r="P17" s="14" t="str">
        <f t="shared" si="4"/>
        <v>1.8</v>
      </c>
      <c r="Q17" s="14" t="str">
        <f t="shared" si="5"/>
        <v>Autre (préciser) :</v>
      </c>
      <c r="R17" s="66">
        <f t="shared" si="6"/>
        <v>0</v>
      </c>
      <c r="S17" s="15"/>
    </row>
    <row r="18" spans="1:19" ht="15" customHeight="1">
      <c r="B18" s="33" t="s">
        <v>81</v>
      </c>
      <c r="C18" s="46">
        <f>SUM(C10:C17)</f>
        <v>0</v>
      </c>
      <c r="D18" s="46">
        <f>SUM(D10:D17)</f>
        <v>0</v>
      </c>
      <c r="E18" s="46">
        <f t="shared" ref="E18:K18" si="7">SUM(E10:E17)</f>
        <v>0</v>
      </c>
      <c r="F18" s="46">
        <f t="shared" si="7"/>
        <v>0</v>
      </c>
      <c r="G18" s="46">
        <f t="shared" si="7"/>
        <v>0</v>
      </c>
      <c r="H18" s="46">
        <f t="shared" si="7"/>
        <v>0</v>
      </c>
      <c r="I18" s="46">
        <f t="shared" si="7"/>
        <v>0</v>
      </c>
      <c r="J18" s="46">
        <f t="shared" si="7"/>
        <v>0</v>
      </c>
      <c r="K18" s="46">
        <f t="shared" si="7"/>
        <v>0</v>
      </c>
      <c r="L18" s="47"/>
      <c r="M18" s="46">
        <f>SUM(M10:M17)</f>
        <v>0</v>
      </c>
      <c r="N18" s="46">
        <f>SUM(N10:N17)</f>
        <v>0</v>
      </c>
      <c r="P18" s="6"/>
      <c r="Q18" s="17" t="str">
        <f>B18</f>
        <v>Total - Création de la campagne</v>
      </c>
      <c r="R18" s="66">
        <f>K18</f>
        <v>0</v>
      </c>
      <c r="S18" s="15"/>
    </row>
    <row r="19" spans="1:19" ht="15" customHeight="1"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R19" s="67"/>
    </row>
    <row r="20" spans="1:19" ht="15" customHeight="1">
      <c r="A20" s="91" t="s">
        <v>17</v>
      </c>
      <c r="B20" s="35" t="s">
        <v>82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P20" s="9" t="str">
        <f>A20</f>
        <v>2.0</v>
      </c>
      <c r="Q20" s="9" t="str">
        <f>B20</f>
        <v xml:space="preserve">Mise en marché en ligne </v>
      </c>
      <c r="R20" s="67"/>
    </row>
    <row r="21" spans="1:19" ht="15" customHeight="1">
      <c r="A21" s="92" t="s">
        <v>83</v>
      </c>
      <c r="B21" s="26" t="s">
        <v>84</v>
      </c>
      <c r="C21" s="42"/>
      <c r="D21" s="42"/>
      <c r="E21" s="43">
        <f t="shared" ref="E21:E25" si="8">SUM(C21:D21)</f>
        <v>0</v>
      </c>
      <c r="F21" s="42"/>
      <c r="G21" s="42"/>
      <c r="H21" s="43">
        <f t="shared" ref="H21:H25" si="9">SUM(F21:G21)</f>
        <v>0</v>
      </c>
      <c r="I21" s="43">
        <f t="shared" ref="I21:I25" si="10">H21+E21</f>
        <v>0</v>
      </c>
      <c r="J21" s="42"/>
      <c r="K21" s="43">
        <f t="shared" ref="K21:K25" si="11">J21-I21</f>
        <v>0</v>
      </c>
      <c r="L21" s="44"/>
      <c r="M21" s="42"/>
      <c r="N21" s="42"/>
      <c r="P21" s="14" t="str">
        <f t="shared" ref="P21:P25" si="12">A21</f>
        <v>2.1</v>
      </c>
      <c r="Q21" s="26" t="str">
        <f>B21</f>
        <v>Spécialiste de marketing en ligne</v>
      </c>
      <c r="R21" s="66">
        <f t="shared" ref="R21:R26" si="13">K21</f>
        <v>0</v>
      </c>
      <c r="S21" s="15"/>
    </row>
    <row r="22" spans="1:19" ht="15" customHeight="1">
      <c r="A22" s="92" t="s">
        <v>85</v>
      </c>
      <c r="B22" s="26" t="s">
        <v>86</v>
      </c>
      <c r="C22" s="42"/>
      <c r="D22" s="42"/>
      <c r="E22" s="43">
        <f t="shared" si="8"/>
        <v>0</v>
      </c>
      <c r="F22" s="42"/>
      <c r="G22" s="42"/>
      <c r="H22" s="43">
        <f t="shared" si="9"/>
        <v>0</v>
      </c>
      <c r="I22" s="43">
        <f t="shared" si="10"/>
        <v>0</v>
      </c>
      <c r="J22" s="42"/>
      <c r="K22" s="43">
        <f t="shared" si="11"/>
        <v>0</v>
      </c>
      <c r="L22" s="44"/>
      <c r="M22" s="42"/>
      <c r="N22" s="42"/>
      <c r="P22" s="14" t="str">
        <f t="shared" si="12"/>
        <v>2.2</v>
      </c>
      <c r="Q22" s="26" t="str">
        <f t="shared" ref="Q22:Q25" si="14">B22</f>
        <v>Analyse de fréquentation et optimisation</v>
      </c>
      <c r="R22" s="66">
        <f t="shared" si="13"/>
        <v>0</v>
      </c>
      <c r="S22" s="15"/>
    </row>
    <row r="23" spans="1:19" ht="15" customHeight="1">
      <c r="A23" s="92" t="s">
        <v>87</v>
      </c>
      <c r="B23" s="26" t="s">
        <v>88</v>
      </c>
      <c r="C23" s="42"/>
      <c r="D23" s="42"/>
      <c r="E23" s="43">
        <f t="shared" si="8"/>
        <v>0</v>
      </c>
      <c r="F23" s="42"/>
      <c r="G23" s="42"/>
      <c r="H23" s="43">
        <f t="shared" si="9"/>
        <v>0</v>
      </c>
      <c r="I23" s="43">
        <f t="shared" si="10"/>
        <v>0</v>
      </c>
      <c r="J23" s="42"/>
      <c r="K23" s="43">
        <f t="shared" si="11"/>
        <v>0</v>
      </c>
      <c r="L23" s="44"/>
      <c r="M23" s="42"/>
      <c r="N23" s="42"/>
      <c r="P23" s="14" t="str">
        <f t="shared" si="12"/>
        <v>2.3</v>
      </c>
      <c r="Q23" s="26" t="str">
        <f t="shared" si="14"/>
        <v>Développement du site web</v>
      </c>
      <c r="R23" s="66">
        <f t="shared" si="13"/>
        <v>0</v>
      </c>
      <c r="S23" s="15"/>
    </row>
    <row r="24" spans="1:19" ht="15" customHeight="1">
      <c r="A24" s="92" t="s">
        <v>89</v>
      </c>
      <c r="B24" s="26" t="s">
        <v>90</v>
      </c>
      <c r="C24" s="42"/>
      <c r="D24" s="42"/>
      <c r="E24" s="43">
        <f t="shared" si="8"/>
        <v>0</v>
      </c>
      <c r="F24" s="42"/>
      <c r="G24" s="42"/>
      <c r="H24" s="43">
        <f t="shared" si="9"/>
        <v>0</v>
      </c>
      <c r="I24" s="43">
        <f t="shared" si="10"/>
        <v>0</v>
      </c>
      <c r="J24" s="42"/>
      <c r="K24" s="43">
        <f t="shared" si="11"/>
        <v>0</v>
      </c>
      <c r="L24" s="44"/>
      <c r="M24" s="42"/>
      <c r="N24" s="42"/>
      <c r="P24" s="14" t="str">
        <f t="shared" si="12"/>
        <v>2.4</v>
      </c>
      <c r="Q24" s="26" t="str">
        <f t="shared" si="14"/>
        <v>Agence/Spécialiste des médias sociaux</v>
      </c>
      <c r="R24" s="66">
        <f t="shared" si="13"/>
        <v>0</v>
      </c>
      <c r="S24" s="15"/>
    </row>
    <row r="25" spans="1:19" ht="15" customHeight="1">
      <c r="A25" s="92" t="s">
        <v>91</v>
      </c>
      <c r="B25" s="128" t="s">
        <v>80</v>
      </c>
      <c r="C25" s="42"/>
      <c r="D25" s="42"/>
      <c r="E25" s="43">
        <f t="shared" si="8"/>
        <v>0</v>
      </c>
      <c r="F25" s="42"/>
      <c r="G25" s="42"/>
      <c r="H25" s="43">
        <f t="shared" si="9"/>
        <v>0</v>
      </c>
      <c r="I25" s="43">
        <f t="shared" si="10"/>
        <v>0</v>
      </c>
      <c r="J25" s="42"/>
      <c r="K25" s="43">
        <f t="shared" si="11"/>
        <v>0</v>
      </c>
      <c r="L25" s="44"/>
      <c r="M25" s="42"/>
      <c r="N25" s="42"/>
      <c r="P25" s="14" t="str">
        <f t="shared" si="12"/>
        <v>2.5</v>
      </c>
      <c r="Q25" s="26" t="str">
        <f t="shared" si="14"/>
        <v>Autre (préciser) :</v>
      </c>
      <c r="R25" s="66">
        <f t="shared" si="13"/>
        <v>0</v>
      </c>
      <c r="S25" s="15"/>
    </row>
    <row r="26" spans="1:19" ht="15" customHeight="1">
      <c r="B26" s="33" t="s">
        <v>92</v>
      </c>
      <c r="C26" s="46">
        <f t="shared" ref="C26:K26" si="15">SUM(C21:C25)</f>
        <v>0</v>
      </c>
      <c r="D26" s="46">
        <f t="shared" si="15"/>
        <v>0</v>
      </c>
      <c r="E26" s="46">
        <f t="shared" si="15"/>
        <v>0</v>
      </c>
      <c r="F26" s="46">
        <f t="shared" si="15"/>
        <v>0</v>
      </c>
      <c r="G26" s="46">
        <f t="shared" si="15"/>
        <v>0</v>
      </c>
      <c r="H26" s="46">
        <f t="shared" si="15"/>
        <v>0</v>
      </c>
      <c r="I26" s="46">
        <f t="shared" si="15"/>
        <v>0</v>
      </c>
      <c r="J26" s="46">
        <f t="shared" si="15"/>
        <v>0</v>
      </c>
      <c r="K26" s="46">
        <f t="shared" si="15"/>
        <v>0</v>
      </c>
      <c r="L26" s="47"/>
      <c r="M26" s="46">
        <f>SUM(M21:M25)</f>
        <v>0</v>
      </c>
      <c r="N26" s="46">
        <f>SUM(N21:N25)</f>
        <v>0</v>
      </c>
      <c r="Q26" s="17" t="str">
        <f>B26</f>
        <v>Total - Mise en marché en ligne</v>
      </c>
      <c r="R26" s="66">
        <f t="shared" si="13"/>
        <v>0</v>
      </c>
      <c r="S26" s="15"/>
    </row>
    <row r="27" spans="1:19" ht="15" customHeight="1"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R27" s="67"/>
    </row>
    <row r="28" spans="1:19" ht="15" customHeight="1">
      <c r="A28" s="91" t="s">
        <v>19</v>
      </c>
      <c r="B28" s="35" t="s">
        <v>93</v>
      </c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P28" s="9" t="str">
        <f t="shared" ref="P28:Q32" si="16">A28</f>
        <v>3.0</v>
      </c>
      <c r="Q28" s="9" t="str">
        <f t="shared" si="16"/>
        <v xml:space="preserve">Projection test  </v>
      </c>
      <c r="R28" s="67"/>
    </row>
    <row r="29" spans="1:19" ht="15" customHeight="1">
      <c r="A29" s="92" t="s">
        <v>94</v>
      </c>
      <c r="B29" s="29" t="s">
        <v>95</v>
      </c>
      <c r="C29" s="42"/>
      <c r="D29" s="42"/>
      <c r="E29" s="43">
        <f>SUM(C29:D29)</f>
        <v>0</v>
      </c>
      <c r="F29" s="42"/>
      <c r="G29" s="42"/>
      <c r="H29" s="43">
        <f>SUM(F29:G29)</f>
        <v>0</v>
      </c>
      <c r="I29" s="43">
        <f>H29+E29</f>
        <v>0</v>
      </c>
      <c r="J29" s="42"/>
      <c r="K29" s="43">
        <f>J29-I29</f>
        <v>0</v>
      </c>
      <c r="L29" s="44"/>
      <c r="M29" s="42"/>
      <c r="N29" s="42"/>
      <c r="P29" s="14" t="str">
        <f t="shared" si="16"/>
        <v>3.1</v>
      </c>
      <c r="Q29" s="14" t="str">
        <f t="shared" si="16"/>
        <v>Étude de marché</v>
      </c>
      <c r="R29" s="66">
        <f>K29</f>
        <v>0</v>
      </c>
      <c r="S29" s="15"/>
    </row>
    <row r="30" spans="1:19" ht="15" customHeight="1">
      <c r="A30" s="92" t="s">
        <v>96</v>
      </c>
      <c r="B30" s="29" t="s">
        <v>20</v>
      </c>
      <c r="C30" s="42"/>
      <c r="D30" s="42"/>
      <c r="E30" s="43">
        <f>SUM(C30:D30)</f>
        <v>0</v>
      </c>
      <c r="F30" s="42"/>
      <c r="G30" s="42"/>
      <c r="H30" s="43">
        <f>SUM(F30:G30)</f>
        <v>0</v>
      </c>
      <c r="I30" s="43">
        <f>H30+E30</f>
        <v>0</v>
      </c>
      <c r="J30" s="42"/>
      <c r="K30" s="43">
        <f>J30-I30</f>
        <v>0</v>
      </c>
      <c r="L30" s="44"/>
      <c r="M30" s="42"/>
      <c r="N30" s="42"/>
      <c r="P30" s="14" t="str">
        <f t="shared" si="16"/>
        <v>3.2</v>
      </c>
      <c r="Q30" s="14" t="str">
        <f t="shared" si="16"/>
        <v>Projection test</v>
      </c>
      <c r="R30" s="66">
        <f>K30</f>
        <v>0</v>
      </c>
      <c r="S30" s="15"/>
    </row>
    <row r="31" spans="1:19" ht="15" customHeight="1">
      <c r="A31" s="92" t="s">
        <v>97</v>
      </c>
      <c r="B31" s="29" t="s">
        <v>98</v>
      </c>
      <c r="C31" s="42"/>
      <c r="D31" s="42"/>
      <c r="E31" s="43">
        <f>SUM(C31:D31)</f>
        <v>0</v>
      </c>
      <c r="F31" s="42"/>
      <c r="G31" s="42"/>
      <c r="H31" s="43">
        <f>SUM(F31:G31)</f>
        <v>0</v>
      </c>
      <c r="I31" s="43">
        <f>H31+E31</f>
        <v>0</v>
      </c>
      <c r="J31" s="42"/>
      <c r="K31" s="43">
        <f>J31-I31</f>
        <v>0</v>
      </c>
      <c r="L31" s="44"/>
      <c r="M31" s="42"/>
      <c r="N31" s="42"/>
      <c r="P31" s="14" t="str">
        <f t="shared" si="16"/>
        <v>3.3</v>
      </c>
      <c r="Q31" s="14" t="str">
        <f t="shared" si="16"/>
        <v>Location de salle</v>
      </c>
      <c r="R31" s="66">
        <f>K31</f>
        <v>0</v>
      </c>
      <c r="S31" s="15"/>
    </row>
    <row r="32" spans="1:19" ht="15" customHeight="1">
      <c r="A32" s="92" t="s">
        <v>99</v>
      </c>
      <c r="B32" s="128" t="s">
        <v>80</v>
      </c>
      <c r="C32" s="42"/>
      <c r="D32" s="42"/>
      <c r="E32" s="43">
        <f>SUM(C32:D32)</f>
        <v>0</v>
      </c>
      <c r="F32" s="42"/>
      <c r="G32" s="42"/>
      <c r="H32" s="43">
        <f>SUM(F32:G32)</f>
        <v>0</v>
      </c>
      <c r="I32" s="43">
        <f>H32+E32</f>
        <v>0</v>
      </c>
      <c r="J32" s="42"/>
      <c r="K32" s="43">
        <f>J32-I32</f>
        <v>0</v>
      </c>
      <c r="L32" s="44"/>
      <c r="M32" s="42"/>
      <c r="N32" s="42"/>
      <c r="P32" s="14" t="str">
        <f t="shared" si="16"/>
        <v>3.4</v>
      </c>
      <c r="Q32" s="14" t="str">
        <f t="shared" si="16"/>
        <v>Autre (préciser) :</v>
      </c>
      <c r="R32" s="66">
        <f>K32</f>
        <v>0</v>
      </c>
      <c r="S32" s="15"/>
    </row>
    <row r="33" spans="1:19" ht="15" customHeight="1">
      <c r="B33" s="38" t="s">
        <v>100</v>
      </c>
      <c r="C33" s="46">
        <f>SUM(C29:C32)</f>
        <v>0</v>
      </c>
      <c r="D33" s="46">
        <f t="shared" ref="D33:K33" si="17">SUM(D29:D32)</f>
        <v>0</v>
      </c>
      <c r="E33" s="46">
        <f t="shared" si="17"/>
        <v>0</v>
      </c>
      <c r="F33" s="46">
        <f t="shared" si="17"/>
        <v>0</v>
      </c>
      <c r="G33" s="46">
        <f t="shared" si="17"/>
        <v>0</v>
      </c>
      <c r="H33" s="46">
        <f t="shared" si="17"/>
        <v>0</v>
      </c>
      <c r="I33" s="46">
        <f t="shared" si="17"/>
        <v>0</v>
      </c>
      <c r="J33" s="46">
        <f t="shared" si="17"/>
        <v>0</v>
      </c>
      <c r="K33" s="46">
        <f t="shared" si="17"/>
        <v>0</v>
      </c>
      <c r="L33" s="47"/>
      <c r="M33" s="46">
        <f>SUM(M29:M32)</f>
        <v>0</v>
      </c>
      <c r="N33" s="46">
        <f>SUM(N29:N32)</f>
        <v>0</v>
      </c>
      <c r="Q33" s="17" t="str">
        <f>B33</f>
        <v>Total - Projection test</v>
      </c>
      <c r="R33" s="66">
        <f>K33</f>
        <v>0</v>
      </c>
      <c r="S33" s="15"/>
    </row>
    <row r="34" spans="1:19" ht="15" customHeight="1"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R34" s="67"/>
    </row>
    <row r="35" spans="1:19" ht="15" customHeight="1">
      <c r="A35" s="91" t="s">
        <v>21</v>
      </c>
      <c r="B35" s="35" t="s">
        <v>101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P35" s="9" t="str">
        <f t="shared" ref="P35:P44" si="18">A35</f>
        <v>4.0</v>
      </c>
      <c r="Q35" s="9" t="str">
        <f t="shared" ref="Q35:Q44" si="19">B35</f>
        <v xml:space="preserve">Laboratoires et imprimeurs </v>
      </c>
      <c r="R35" s="67"/>
    </row>
    <row r="36" spans="1:19" ht="15" customHeight="1">
      <c r="A36" s="92" t="s">
        <v>102</v>
      </c>
      <c r="B36" s="29" t="s">
        <v>103</v>
      </c>
      <c r="C36" s="104"/>
      <c r="D36" s="42"/>
      <c r="E36" s="43">
        <f>SUM(C36:D36)</f>
        <v>0</v>
      </c>
      <c r="F36" s="42"/>
      <c r="G36" s="42"/>
      <c r="H36" s="43">
        <f>SUM(F36:G36)</f>
        <v>0</v>
      </c>
      <c r="I36" s="43">
        <f>H36+E36</f>
        <v>0</v>
      </c>
      <c r="J36" s="42"/>
      <c r="K36" s="43">
        <f>J36-I36</f>
        <v>0</v>
      </c>
      <c r="L36" s="44"/>
      <c r="M36" s="42"/>
      <c r="N36" s="42"/>
      <c r="P36" s="14" t="str">
        <f t="shared" si="18"/>
        <v>4.1</v>
      </c>
      <c r="Q36" s="14" t="str">
        <f t="shared" si="19"/>
        <v>Copies d'exploitation - long métrage</v>
      </c>
      <c r="R36" s="66">
        <f>K36</f>
        <v>0</v>
      </c>
      <c r="S36" s="15"/>
    </row>
    <row r="37" spans="1:19" ht="15" customHeight="1">
      <c r="A37" s="92" t="s">
        <v>104</v>
      </c>
      <c r="B37" s="29" t="s">
        <v>105</v>
      </c>
      <c r="C37" s="42"/>
      <c r="D37" s="42"/>
      <c r="E37" s="43">
        <f>SUM(C37:D37)</f>
        <v>0</v>
      </c>
      <c r="F37" s="42"/>
      <c r="G37" s="42"/>
      <c r="H37" s="43">
        <f>SUM(F37:G37)</f>
        <v>0</v>
      </c>
      <c r="I37" s="43">
        <f>H37+E37</f>
        <v>0</v>
      </c>
      <c r="J37" s="42"/>
      <c r="K37" s="43">
        <f>J37-I37</f>
        <v>0</v>
      </c>
      <c r="L37" s="44"/>
      <c r="M37" s="42"/>
      <c r="N37" s="42"/>
      <c r="P37" s="14" t="str">
        <f t="shared" si="18"/>
        <v>4.2</v>
      </c>
      <c r="Q37" s="14" t="str">
        <f t="shared" si="19"/>
        <v>Copies d'exploitation - bande annonce</v>
      </c>
      <c r="R37" s="66">
        <f>K37</f>
        <v>0</v>
      </c>
      <c r="S37" s="15"/>
    </row>
    <row r="38" spans="1:19" ht="15" customHeight="1">
      <c r="A38" s="92" t="s">
        <v>106</v>
      </c>
      <c r="B38" s="37" t="s">
        <v>107</v>
      </c>
      <c r="C38" s="42"/>
      <c r="D38" s="42"/>
      <c r="E38" s="43">
        <f>SUM(C38:D38)</f>
        <v>0</v>
      </c>
      <c r="F38" s="42"/>
      <c r="G38" s="42"/>
      <c r="H38" s="43">
        <f>SUM(F38:G38)</f>
        <v>0</v>
      </c>
      <c r="I38" s="43">
        <f>H38+E38</f>
        <v>0</v>
      </c>
      <c r="J38" s="42"/>
      <c r="K38" s="43">
        <f>J38-I38</f>
        <v>0</v>
      </c>
      <c r="L38" s="44"/>
      <c r="M38" s="42"/>
      <c r="N38" s="42"/>
      <c r="P38" s="14" t="str">
        <f t="shared" si="18"/>
        <v>4.3</v>
      </c>
      <c r="Q38" s="27" t="str">
        <f t="shared" si="19"/>
        <v xml:space="preserve">DCP     </v>
      </c>
      <c r="R38" s="66">
        <f>K38</f>
        <v>0</v>
      </c>
      <c r="S38" s="15"/>
    </row>
    <row r="39" spans="1:19" ht="15" customHeight="1">
      <c r="A39" s="92" t="s">
        <v>108</v>
      </c>
      <c r="B39" s="37" t="s">
        <v>109</v>
      </c>
      <c r="C39" s="42"/>
      <c r="D39" s="42"/>
      <c r="E39" s="43">
        <f t="shared" ref="E39:E44" si="20">SUM(C39:D39)</f>
        <v>0</v>
      </c>
      <c r="F39" s="42"/>
      <c r="G39" s="42"/>
      <c r="H39" s="43">
        <f t="shared" ref="H39:H44" si="21">SUM(F39:G39)</f>
        <v>0</v>
      </c>
      <c r="I39" s="43">
        <f t="shared" ref="I39:I44" si="22">H39+E39</f>
        <v>0</v>
      </c>
      <c r="J39" s="42"/>
      <c r="K39" s="43">
        <f t="shared" ref="K39:K44" si="23">J39-I39</f>
        <v>0</v>
      </c>
      <c r="L39" s="45"/>
      <c r="M39" s="42"/>
      <c r="N39" s="42"/>
      <c r="P39" s="14" t="str">
        <f t="shared" si="18"/>
        <v>4.4</v>
      </c>
      <c r="Q39" s="27" t="str">
        <f t="shared" si="19"/>
        <v xml:space="preserve">KDM      </v>
      </c>
      <c r="R39" s="66">
        <f t="shared" ref="R39:R44" si="24">K39</f>
        <v>0</v>
      </c>
      <c r="S39" s="15"/>
    </row>
    <row r="40" spans="1:19" ht="15" customHeight="1">
      <c r="A40" s="92" t="s">
        <v>110</v>
      </c>
      <c r="B40" s="29" t="s">
        <v>111</v>
      </c>
      <c r="C40" s="42"/>
      <c r="D40" s="42"/>
      <c r="E40" s="43">
        <f t="shared" si="20"/>
        <v>0</v>
      </c>
      <c r="F40" s="42"/>
      <c r="G40" s="42"/>
      <c r="H40" s="43">
        <f t="shared" si="21"/>
        <v>0</v>
      </c>
      <c r="I40" s="43">
        <f t="shared" si="22"/>
        <v>0</v>
      </c>
      <c r="J40" s="42"/>
      <c r="K40" s="43">
        <f t="shared" si="23"/>
        <v>0</v>
      </c>
      <c r="L40" s="45"/>
      <c r="M40" s="42"/>
      <c r="N40" s="42"/>
      <c r="P40" s="14" t="str">
        <f t="shared" si="18"/>
        <v>4.5</v>
      </c>
      <c r="Q40" s="14" t="str">
        <f t="shared" si="19"/>
        <v>Copies de visionnement</v>
      </c>
      <c r="R40" s="66">
        <f t="shared" si="24"/>
        <v>0</v>
      </c>
      <c r="S40" s="15"/>
    </row>
    <row r="41" spans="1:19" ht="15" customHeight="1">
      <c r="A41" s="92" t="s">
        <v>112</v>
      </c>
      <c r="B41" s="29" t="s">
        <v>113</v>
      </c>
      <c r="C41" s="42"/>
      <c r="D41" s="42"/>
      <c r="E41" s="43">
        <f t="shared" si="20"/>
        <v>0</v>
      </c>
      <c r="F41" s="42"/>
      <c r="G41" s="42"/>
      <c r="H41" s="43">
        <f t="shared" si="21"/>
        <v>0</v>
      </c>
      <c r="I41" s="43">
        <f t="shared" si="22"/>
        <v>0</v>
      </c>
      <c r="J41" s="42"/>
      <c r="K41" s="43">
        <f t="shared" si="23"/>
        <v>0</v>
      </c>
      <c r="L41" s="45"/>
      <c r="M41" s="42"/>
      <c r="N41" s="42"/>
      <c r="P41" s="14" t="str">
        <f t="shared" si="18"/>
        <v>4.6</v>
      </c>
      <c r="Q41" s="14" t="str">
        <f t="shared" si="19"/>
        <v>Copies de capsules et de spots publicitaires</v>
      </c>
      <c r="R41" s="66">
        <f t="shared" si="24"/>
        <v>0</v>
      </c>
      <c r="S41" s="15"/>
    </row>
    <row r="42" spans="1:19" ht="15" customHeight="1">
      <c r="A42" s="92" t="s">
        <v>114</v>
      </c>
      <c r="B42" s="29" t="s">
        <v>115</v>
      </c>
      <c r="C42" s="42"/>
      <c r="D42" s="42"/>
      <c r="E42" s="43">
        <f t="shared" si="20"/>
        <v>0</v>
      </c>
      <c r="F42" s="42"/>
      <c r="G42" s="42"/>
      <c r="H42" s="43">
        <f t="shared" si="21"/>
        <v>0</v>
      </c>
      <c r="I42" s="43">
        <f t="shared" si="22"/>
        <v>0</v>
      </c>
      <c r="J42" s="42"/>
      <c r="K42" s="43">
        <f t="shared" si="23"/>
        <v>0</v>
      </c>
      <c r="L42" s="45"/>
      <c r="M42" s="42"/>
      <c r="N42" s="42"/>
      <c r="P42" s="14" t="str">
        <f t="shared" si="18"/>
        <v>4.7</v>
      </c>
      <c r="Q42" s="14" t="str">
        <f t="shared" si="19"/>
        <v>Impression d'affiches</v>
      </c>
      <c r="R42" s="66">
        <f t="shared" si="24"/>
        <v>0</v>
      </c>
      <c r="S42" s="15"/>
    </row>
    <row r="43" spans="1:19" ht="15" customHeight="1">
      <c r="A43" s="92" t="s">
        <v>116</v>
      </c>
      <c r="B43" s="29" t="s">
        <v>117</v>
      </c>
      <c r="C43" s="42"/>
      <c r="D43" s="42"/>
      <c r="E43" s="43">
        <f t="shared" si="20"/>
        <v>0</v>
      </c>
      <c r="F43" s="42"/>
      <c r="G43" s="42"/>
      <c r="H43" s="43">
        <f t="shared" si="21"/>
        <v>0</v>
      </c>
      <c r="I43" s="43">
        <f t="shared" si="22"/>
        <v>0</v>
      </c>
      <c r="J43" s="42"/>
      <c r="K43" s="43">
        <f t="shared" si="23"/>
        <v>0</v>
      </c>
      <c r="L43" s="45"/>
      <c r="M43" s="42"/>
      <c r="N43" s="42"/>
      <c r="P43" s="14" t="str">
        <f t="shared" si="18"/>
        <v>4.8</v>
      </c>
      <c r="Q43" s="14" t="str">
        <f t="shared" si="19"/>
        <v>Impression panneaux publicitaires, standees</v>
      </c>
      <c r="R43" s="66">
        <f t="shared" si="24"/>
        <v>0</v>
      </c>
      <c r="S43" s="15"/>
    </row>
    <row r="44" spans="1:19" ht="15" customHeight="1">
      <c r="A44" s="92" t="s">
        <v>118</v>
      </c>
      <c r="B44" s="128" t="s">
        <v>80</v>
      </c>
      <c r="C44" s="42"/>
      <c r="D44" s="42"/>
      <c r="E44" s="43">
        <f t="shared" si="20"/>
        <v>0</v>
      </c>
      <c r="F44" s="42"/>
      <c r="G44" s="42"/>
      <c r="H44" s="43">
        <f t="shared" si="21"/>
        <v>0</v>
      </c>
      <c r="I44" s="43">
        <f t="shared" si="22"/>
        <v>0</v>
      </c>
      <c r="J44" s="42"/>
      <c r="K44" s="43">
        <f t="shared" si="23"/>
        <v>0</v>
      </c>
      <c r="L44" s="45"/>
      <c r="M44" s="42"/>
      <c r="N44" s="42"/>
      <c r="P44" s="14" t="str">
        <f t="shared" si="18"/>
        <v>4.9</v>
      </c>
      <c r="Q44" s="14" t="str">
        <f t="shared" si="19"/>
        <v>Autre (préciser) :</v>
      </c>
      <c r="R44" s="66">
        <f t="shared" si="24"/>
        <v>0</v>
      </c>
      <c r="S44" s="15"/>
    </row>
    <row r="45" spans="1:19" ht="15" customHeight="1">
      <c r="B45" s="38" t="s">
        <v>119</v>
      </c>
      <c r="C45" s="46">
        <f t="shared" ref="C45:K45" si="25">SUM(C36:C44)</f>
        <v>0</v>
      </c>
      <c r="D45" s="46">
        <f t="shared" si="25"/>
        <v>0</v>
      </c>
      <c r="E45" s="46">
        <f t="shared" si="25"/>
        <v>0</v>
      </c>
      <c r="F45" s="46">
        <f t="shared" si="25"/>
        <v>0</v>
      </c>
      <c r="G45" s="46">
        <f t="shared" si="25"/>
        <v>0</v>
      </c>
      <c r="H45" s="46">
        <f t="shared" si="25"/>
        <v>0</v>
      </c>
      <c r="I45" s="46">
        <f t="shared" si="25"/>
        <v>0</v>
      </c>
      <c r="J45" s="46">
        <f t="shared" si="25"/>
        <v>0</v>
      </c>
      <c r="K45" s="46">
        <f t="shared" si="25"/>
        <v>0</v>
      </c>
      <c r="L45" s="47"/>
      <c r="M45" s="46">
        <f>SUM(M36:M44)</f>
        <v>0</v>
      </c>
      <c r="N45" s="46">
        <f>SUM(N36:N44)</f>
        <v>0</v>
      </c>
      <c r="Q45" s="17" t="str">
        <f>B45</f>
        <v>Total - Laboratoires et imprimeurs</v>
      </c>
      <c r="R45" s="66">
        <f>K45</f>
        <v>0</v>
      </c>
      <c r="S45" s="15"/>
    </row>
    <row r="46" spans="1:19" ht="15" customHeight="1"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R46" s="67"/>
    </row>
    <row r="47" spans="1:19" ht="15" customHeight="1">
      <c r="A47" s="91" t="s">
        <v>23</v>
      </c>
      <c r="B47" s="35" t="s">
        <v>120</v>
      </c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P47" s="9" t="str">
        <f>A47</f>
        <v>5.0</v>
      </c>
      <c r="Q47" s="9" t="str">
        <f>B47</f>
        <v xml:space="preserve">Transport et livraison </v>
      </c>
      <c r="R47" s="67"/>
    </row>
    <row r="48" spans="1:19" ht="15" customHeight="1">
      <c r="A48" s="92" t="s">
        <v>121</v>
      </c>
      <c r="B48" s="39" t="s">
        <v>122</v>
      </c>
      <c r="C48" s="104"/>
      <c r="D48" s="104"/>
      <c r="E48" s="105">
        <f>SUM(C48:D48)</f>
        <v>0</v>
      </c>
      <c r="F48" s="104"/>
      <c r="G48" s="104"/>
      <c r="H48" s="105">
        <f>SUM(F48:G48)</f>
        <v>0</v>
      </c>
      <c r="I48" s="105">
        <f>H48+E48</f>
        <v>0</v>
      </c>
      <c r="J48" s="104"/>
      <c r="K48" s="105">
        <f>J48-I48</f>
        <v>0</v>
      </c>
      <c r="L48" s="106"/>
      <c r="M48" s="104"/>
      <c r="N48" s="104"/>
      <c r="P48" s="14" t="str">
        <f>A48</f>
        <v>5.1</v>
      </c>
      <c r="Q48" s="14" t="str">
        <f>B48</f>
        <v>Frais de transport</v>
      </c>
      <c r="R48" s="66">
        <f>K48</f>
        <v>0</v>
      </c>
      <c r="S48" s="15"/>
    </row>
    <row r="49" spans="1:19" ht="15" customHeight="1">
      <c r="B49" s="38" t="s">
        <v>123</v>
      </c>
      <c r="C49" s="107">
        <f>C48</f>
        <v>0</v>
      </c>
      <c r="D49" s="107">
        <f t="shared" ref="D49:K49" si="26">D48</f>
        <v>0</v>
      </c>
      <c r="E49" s="107">
        <f t="shared" si="26"/>
        <v>0</v>
      </c>
      <c r="F49" s="107">
        <f t="shared" si="26"/>
        <v>0</v>
      </c>
      <c r="G49" s="107">
        <f t="shared" si="26"/>
        <v>0</v>
      </c>
      <c r="H49" s="107">
        <f t="shared" si="26"/>
        <v>0</v>
      </c>
      <c r="I49" s="107">
        <f t="shared" si="26"/>
        <v>0</v>
      </c>
      <c r="J49" s="107">
        <f t="shared" si="26"/>
        <v>0</v>
      </c>
      <c r="K49" s="107">
        <f t="shared" si="26"/>
        <v>0</v>
      </c>
      <c r="L49" s="108"/>
      <c r="M49" s="107">
        <f>M48</f>
        <v>0</v>
      </c>
      <c r="N49" s="107">
        <f>N48</f>
        <v>0</v>
      </c>
      <c r="Q49" s="17" t="str">
        <f>B49</f>
        <v>Total - Transport et livraison</v>
      </c>
      <c r="R49" s="66">
        <f>K49</f>
        <v>0</v>
      </c>
      <c r="S49" s="15"/>
    </row>
    <row r="50" spans="1:19" ht="15" customHeight="1"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R50" s="67"/>
    </row>
    <row r="51" spans="1:19" ht="15" customHeight="1">
      <c r="A51" s="91" t="s">
        <v>25</v>
      </c>
      <c r="B51" s="35" t="s">
        <v>124</v>
      </c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P51" s="9" t="str">
        <f t="shared" ref="P51:P55" si="27">A51</f>
        <v>6.0</v>
      </c>
      <c r="Q51" s="9" t="str">
        <f t="shared" ref="Q51:Q55" si="28">B51</f>
        <v xml:space="preserve">Publicité - Achat d'espace publicitaire </v>
      </c>
      <c r="R51" s="67"/>
    </row>
    <row r="52" spans="1:19" ht="15" customHeight="1">
      <c r="A52" s="92" t="s">
        <v>125</v>
      </c>
      <c r="B52" s="29" t="s">
        <v>126</v>
      </c>
      <c r="C52" s="104"/>
      <c r="D52" s="104"/>
      <c r="E52" s="105">
        <f>SUM(C52:D52)</f>
        <v>0</v>
      </c>
      <c r="F52" s="104"/>
      <c r="G52" s="104"/>
      <c r="H52" s="105">
        <f>SUM(F52:G52)</f>
        <v>0</v>
      </c>
      <c r="I52" s="105">
        <f>H52+E52</f>
        <v>0</v>
      </c>
      <c r="J52" s="104"/>
      <c r="K52" s="105">
        <f>J52-I52</f>
        <v>0</v>
      </c>
      <c r="L52" s="106"/>
      <c r="M52" s="104"/>
      <c r="N52" s="104"/>
      <c r="P52" s="14" t="str">
        <f t="shared" si="27"/>
        <v>6.1</v>
      </c>
      <c r="Q52" s="14" t="str">
        <f t="shared" si="28"/>
        <v>Presse écrite</v>
      </c>
      <c r="R52" s="66">
        <f>K52</f>
        <v>0</v>
      </c>
      <c r="S52" s="15"/>
    </row>
    <row r="53" spans="1:19" ht="15" customHeight="1">
      <c r="A53" s="92" t="s">
        <v>127</v>
      </c>
      <c r="B53" s="29" t="s">
        <v>128</v>
      </c>
      <c r="C53" s="104"/>
      <c r="D53" s="104"/>
      <c r="E53" s="105">
        <f>SUM(C53:D53)</f>
        <v>0</v>
      </c>
      <c r="F53" s="104"/>
      <c r="G53" s="104"/>
      <c r="H53" s="105">
        <f>SUM(F53:G53)</f>
        <v>0</v>
      </c>
      <c r="I53" s="105">
        <f>H53+E53</f>
        <v>0</v>
      </c>
      <c r="J53" s="104"/>
      <c r="K53" s="105">
        <f>J53-I53</f>
        <v>0</v>
      </c>
      <c r="L53" s="106"/>
      <c r="M53" s="104"/>
      <c r="N53" s="104"/>
      <c r="P53" s="14" t="str">
        <f t="shared" si="27"/>
        <v>6.2</v>
      </c>
      <c r="Q53" s="14" t="str">
        <f t="shared" si="28"/>
        <v>Magazines</v>
      </c>
      <c r="R53" s="66">
        <f>K53</f>
        <v>0</v>
      </c>
      <c r="S53" s="15"/>
    </row>
    <row r="54" spans="1:19" ht="15" customHeight="1">
      <c r="A54" s="92" t="s">
        <v>129</v>
      </c>
      <c r="B54" s="29" t="s">
        <v>130</v>
      </c>
      <c r="C54" s="104"/>
      <c r="D54" s="104"/>
      <c r="E54" s="105">
        <f t="shared" ref="E54:E60" si="29">SUM(C54:D54)</f>
        <v>0</v>
      </c>
      <c r="F54" s="104"/>
      <c r="G54" s="104"/>
      <c r="H54" s="105">
        <f t="shared" ref="H54:H60" si="30">SUM(F54:G54)</f>
        <v>0</v>
      </c>
      <c r="I54" s="105">
        <f t="shared" ref="I54:I60" si="31">H54+E54</f>
        <v>0</v>
      </c>
      <c r="J54" s="104"/>
      <c r="K54" s="105">
        <f t="shared" ref="K54:K60" si="32">J54-I54</f>
        <v>0</v>
      </c>
      <c r="L54" s="109"/>
      <c r="M54" s="104"/>
      <c r="N54" s="104"/>
      <c r="P54" s="14" t="str">
        <f t="shared" si="27"/>
        <v>6.3</v>
      </c>
      <c r="Q54" s="14" t="str">
        <f t="shared" si="28"/>
        <v>Radio</v>
      </c>
      <c r="R54" s="66">
        <f t="shared" ref="R54:R55" si="33">K54</f>
        <v>0</v>
      </c>
      <c r="S54" s="15"/>
    </row>
    <row r="55" spans="1:19" ht="15" customHeight="1">
      <c r="A55" s="92" t="s">
        <v>131</v>
      </c>
      <c r="B55" s="29" t="s">
        <v>132</v>
      </c>
      <c r="C55" s="104"/>
      <c r="D55" s="104"/>
      <c r="E55" s="105">
        <f t="shared" si="29"/>
        <v>0</v>
      </c>
      <c r="F55" s="104"/>
      <c r="G55" s="104"/>
      <c r="H55" s="105">
        <f t="shared" si="30"/>
        <v>0</v>
      </c>
      <c r="I55" s="105">
        <f t="shared" si="31"/>
        <v>0</v>
      </c>
      <c r="J55" s="104"/>
      <c r="K55" s="105">
        <f t="shared" si="32"/>
        <v>0</v>
      </c>
      <c r="L55" s="109"/>
      <c r="M55" s="104"/>
      <c r="N55" s="104"/>
      <c r="P55" s="14" t="str">
        <f t="shared" si="27"/>
        <v>6.4</v>
      </c>
      <c r="Q55" s="14" t="str">
        <f t="shared" si="28"/>
        <v>Télévision</v>
      </c>
      <c r="R55" s="66">
        <f t="shared" si="33"/>
        <v>0</v>
      </c>
      <c r="S55" s="15"/>
    </row>
    <row r="56" spans="1:19" ht="15" customHeight="1">
      <c r="A56" s="92" t="s">
        <v>133</v>
      </c>
      <c r="B56" s="29" t="s">
        <v>134</v>
      </c>
      <c r="C56" s="104"/>
      <c r="D56" s="104"/>
      <c r="E56" s="105">
        <f t="shared" si="29"/>
        <v>0</v>
      </c>
      <c r="F56" s="104"/>
      <c r="G56" s="104"/>
      <c r="H56" s="105">
        <f t="shared" si="30"/>
        <v>0</v>
      </c>
      <c r="I56" s="105">
        <f t="shared" si="31"/>
        <v>0</v>
      </c>
      <c r="J56" s="104"/>
      <c r="K56" s="105">
        <f t="shared" si="32"/>
        <v>0</v>
      </c>
      <c r="L56" s="109"/>
      <c r="M56" s="104"/>
      <c r="N56" s="104"/>
      <c r="P56" s="14" t="str">
        <f t="shared" ref="P56:P60" si="34">A56</f>
        <v>6.5</v>
      </c>
      <c r="Q56" s="14" t="str">
        <f t="shared" ref="Q56:Q60" si="35">B56</f>
        <v>En ligne/mobile</v>
      </c>
      <c r="R56" s="66">
        <f t="shared" ref="R56:R60" si="36">K56</f>
        <v>0</v>
      </c>
      <c r="S56" s="15"/>
    </row>
    <row r="57" spans="1:19" ht="15" customHeight="1">
      <c r="A57" s="92" t="s">
        <v>135</v>
      </c>
      <c r="B57" s="29" t="s">
        <v>136</v>
      </c>
      <c r="C57" s="104"/>
      <c r="D57" s="104"/>
      <c r="E57" s="105">
        <f t="shared" si="29"/>
        <v>0</v>
      </c>
      <c r="F57" s="104"/>
      <c r="G57" s="104"/>
      <c r="H57" s="105">
        <f t="shared" si="30"/>
        <v>0</v>
      </c>
      <c r="I57" s="105">
        <f t="shared" si="31"/>
        <v>0</v>
      </c>
      <c r="J57" s="104"/>
      <c r="K57" s="105">
        <f t="shared" si="32"/>
        <v>0</v>
      </c>
      <c r="L57" s="109"/>
      <c r="M57" s="104"/>
      <c r="N57" s="104"/>
      <c r="P57" s="14" t="str">
        <f t="shared" si="34"/>
        <v>6.6</v>
      </c>
      <c r="Q57" s="14" t="str">
        <f t="shared" si="35"/>
        <v>Affichage sauvage</v>
      </c>
      <c r="R57" s="66">
        <f t="shared" si="36"/>
        <v>0</v>
      </c>
      <c r="S57" s="15"/>
    </row>
    <row r="58" spans="1:19" ht="15" customHeight="1">
      <c r="A58" s="92" t="s">
        <v>137</v>
      </c>
      <c r="B58" s="29" t="s">
        <v>138</v>
      </c>
      <c r="C58" s="104"/>
      <c r="D58" s="104"/>
      <c r="E58" s="105">
        <f t="shared" si="29"/>
        <v>0</v>
      </c>
      <c r="F58" s="104"/>
      <c r="G58" s="104"/>
      <c r="H58" s="105">
        <f t="shared" si="30"/>
        <v>0</v>
      </c>
      <c r="I58" s="105">
        <f t="shared" si="31"/>
        <v>0</v>
      </c>
      <c r="J58" s="104"/>
      <c r="K58" s="105">
        <f t="shared" si="32"/>
        <v>0</v>
      </c>
      <c r="L58" s="109"/>
      <c r="M58" s="104"/>
      <c r="N58" s="104"/>
      <c r="P58" s="14" t="str">
        <f t="shared" si="34"/>
        <v>6.7</v>
      </c>
      <c r="Q58" s="14" t="str">
        <f t="shared" si="35"/>
        <v>Espaces pour publicité extérieure</v>
      </c>
      <c r="R58" s="66">
        <f t="shared" si="36"/>
        <v>0</v>
      </c>
      <c r="S58" s="15"/>
    </row>
    <row r="59" spans="1:19" ht="25.5">
      <c r="A59" s="92" t="s">
        <v>139</v>
      </c>
      <c r="B59" s="27" t="s">
        <v>140</v>
      </c>
      <c r="C59" s="104"/>
      <c r="D59" s="104"/>
      <c r="E59" s="105">
        <f t="shared" si="29"/>
        <v>0</v>
      </c>
      <c r="F59" s="104"/>
      <c r="G59" s="104"/>
      <c r="H59" s="105">
        <f t="shared" ref="H59" si="37">SUM(F59:G59)</f>
        <v>0</v>
      </c>
      <c r="I59" s="105">
        <f t="shared" ref="I59" si="38">H59+E59</f>
        <v>0</v>
      </c>
      <c r="J59" s="104"/>
      <c r="K59" s="105">
        <f t="shared" si="32"/>
        <v>0</v>
      </c>
      <c r="L59" s="109"/>
      <c r="M59" s="104"/>
      <c r="N59" s="104"/>
      <c r="P59" s="14" t="str">
        <f t="shared" si="34"/>
        <v>6.8</v>
      </c>
      <c r="Q59" s="14" t="str">
        <f t="shared" si="35"/>
        <v>En salle (placement de bandes-annonces, présentoirs promotionnels, etc)</v>
      </c>
      <c r="R59" s="66">
        <f t="shared" si="36"/>
        <v>0</v>
      </c>
      <c r="S59" s="15"/>
    </row>
    <row r="60" spans="1:19" ht="15" customHeight="1">
      <c r="A60" s="92" t="s">
        <v>141</v>
      </c>
      <c r="B60" s="128" t="s">
        <v>80</v>
      </c>
      <c r="C60" s="104"/>
      <c r="D60" s="104"/>
      <c r="E60" s="105">
        <f t="shared" si="29"/>
        <v>0</v>
      </c>
      <c r="F60" s="104"/>
      <c r="G60" s="104"/>
      <c r="H60" s="105">
        <f t="shared" si="30"/>
        <v>0</v>
      </c>
      <c r="I60" s="105">
        <f t="shared" si="31"/>
        <v>0</v>
      </c>
      <c r="J60" s="104"/>
      <c r="K60" s="105">
        <f t="shared" si="32"/>
        <v>0</v>
      </c>
      <c r="L60" s="109"/>
      <c r="M60" s="104"/>
      <c r="N60" s="104"/>
      <c r="P60" s="14" t="str">
        <f t="shared" si="34"/>
        <v>6.9</v>
      </c>
      <c r="Q60" s="14" t="str">
        <f t="shared" si="35"/>
        <v>Autre (préciser) :</v>
      </c>
      <c r="R60" s="66">
        <f t="shared" si="36"/>
        <v>0</v>
      </c>
      <c r="S60" s="15"/>
    </row>
    <row r="61" spans="1:19" ht="15" customHeight="1">
      <c r="B61" s="38" t="s">
        <v>142</v>
      </c>
      <c r="C61" s="107">
        <f>SUM(C52:C60)</f>
        <v>0</v>
      </c>
      <c r="D61" s="107">
        <f t="shared" ref="D61:K61" si="39">SUM(D52:D60)</f>
        <v>0</v>
      </c>
      <c r="E61" s="107">
        <f t="shared" si="39"/>
        <v>0</v>
      </c>
      <c r="F61" s="107">
        <f t="shared" si="39"/>
        <v>0</v>
      </c>
      <c r="G61" s="107">
        <f t="shared" si="39"/>
        <v>0</v>
      </c>
      <c r="H61" s="107">
        <f t="shared" si="39"/>
        <v>0</v>
      </c>
      <c r="I61" s="107">
        <f t="shared" si="39"/>
        <v>0</v>
      </c>
      <c r="J61" s="107">
        <f t="shared" si="39"/>
        <v>0</v>
      </c>
      <c r="K61" s="107">
        <f t="shared" si="39"/>
        <v>0</v>
      </c>
      <c r="L61" s="108"/>
      <c r="M61" s="107">
        <f>SUM(M52:M60)</f>
        <v>0</v>
      </c>
      <c r="N61" s="107">
        <f>SUM(N52:N60)</f>
        <v>0</v>
      </c>
      <c r="Q61" s="17" t="str">
        <f>B61</f>
        <v>Total - Publicité - Achat d'espace</v>
      </c>
      <c r="R61" s="66">
        <f>K61</f>
        <v>0</v>
      </c>
      <c r="S61" s="15"/>
    </row>
    <row r="62" spans="1:19" ht="15" customHeight="1"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R62" s="67"/>
    </row>
    <row r="63" spans="1:19" ht="15" customHeight="1">
      <c r="A63" s="91" t="s">
        <v>27</v>
      </c>
      <c r="B63" s="35" t="s">
        <v>143</v>
      </c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P63" s="9" t="str">
        <f>A63</f>
        <v>7.0</v>
      </c>
      <c r="Q63" s="9" t="str">
        <f>B63</f>
        <v xml:space="preserve">Relation de presse </v>
      </c>
      <c r="R63" s="67"/>
    </row>
    <row r="64" spans="1:19" ht="15" customHeight="1">
      <c r="A64" s="94" t="s">
        <v>144</v>
      </c>
      <c r="B64" s="29" t="s">
        <v>145</v>
      </c>
      <c r="C64" s="104"/>
      <c r="D64" s="104"/>
      <c r="E64" s="105">
        <f t="shared" ref="E64:E69" si="40">SUM(C64:D64)</f>
        <v>0</v>
      </c>
      <c r="F64" s="104"/>
      <c r="G64" s="104"/>
      <c r="H64" s="105">
        <f t="shared" ref="H64:H69" si="41">SUM(F64:G64)</f>
        <v>0</v>
      </c>
      <c r="I64" s="105">
        <f t="shared" ref="I64:I69" si="42">H64+E64</f>
        <v>0</v>
      </c>
      <c r="J64" s="104"/>
      <c r="K64" s="105">
        <f t="shared" ref="K64:K69" si="43">J64-I64</f>
        <v>0</v>
      </c>
      <c r="L64" s="106"/>
      <c r="M64" s="104"/>
      <c r="N64" s="104"/>
      <c r="P64" s="14" t="str">
        <f t="shared" ref="P64:P69" si="44">A64</f>
        <v>7.1</v>
      </c>
      <c r="Q64" s="14" t="str">
        <f t="shared" ref="Q64:Q69" si="45">B64</f>
        <v>Attaché de presse</v>
      </c>
      <c r="R64" s="66">
        <f t="shared" ref="R64:R70" si="46">K64</f>
        <v>0</v>
      </c>
      <c r="S64" s="15"/>
    </row>
    <row r="65" spans="1:19" ht="15" customHeight="1">
      <c r="A65" s="94" t="s">
        <v>146</v>
      </c>
      <c r="B65" s="29" t="s">
        <v>147</v>
      </c>
      <c r="C65" s="104"/>
      <c r="D65" s="104"/>
      <c r="E65" s="105">
        <f t="shared" si="40"/>
        <v>0</v>
      </c>
      <c r="F65" s="104"/>
      <c r="G65" s="104"/>
      <c r="H65" s="105">
        <f t="shared" si="41"/>
        <v>0</v>
      </c>
      <c r="I65" s="105">
        <f t="shared" si="42"/>
        <v>0</v>
      </c>
      <c r="J65" s="104"/>
      <c r="K65" s="105">
        <f t="shared" si="43"/>
        <v>0</v>
      </c>
      <c r="L65" s="106"/>
      <c r="M65" s="104"/>
      <c r="N65" s="104"/>
      <c r="P65" s="14" t="str">
        <f t="shared" si="44"/>
        <v>7.2</v>
      </c>
      <c r="Q65" s="14" t="str">
        <f t="shared" si="45"/>
        <v>Dossiers de presse</v>
      </c>
      <c r="R65" s="66">
        <f t="shared" si="46"/>
        <v>0</v>
      </c>
      <c r="S65" s="15"/>
    </row>
    <row r="66" spans="1:19" ht="15" customHeight="1">
      <c r="A66" s="94" t="s">
        <v>148</v>
      </c>
      <c r="B66" s="29" t="s">
        <v>149</v>
      </c>
      <c r="C66" s="104"/>
      <c r="D66" s="104"/>
      <c r="E66" s="105">
        <f t="shared" si="40"/>
        <v>0</v>
      </c>
      <c r="F66" s="104"/>
      <c r="G66" s="104"/>
      <c r="H66" s="105">
        <f t="shared" si="41"/>
        <v>0</v>
      </c>
      <c r="I66" s="105">
        <f t="shared" si="42"/>
        <v>0</v>
      </c>
      <c r="J66" s="104"/>
      <c r="K66" s="105">
        <f t="shared" si="43"/>
        <v>0</v>
      </c>
      <c r="L66" s="106"/>
      <c r="M66" s="104"/>
      <c r="N66" s="104"/>
      <c r="P66" s="14" t="str">
        <f t="shared" si="44"/>
        <v>7.3</v>
      </c>
      <c r="Q66" s="14" t="str">
        <f t="shared" si="45"/>
        <v>Projection de presse</v>
      </c>
      <c r="R66" s="66">
        <f t="shared" si="46"/>
        <v>0</v>
      </c>
      <c r="S66" s="15"/>
    </row>
    <row r="67" spans="1:19" ht="15" customHeight="1">
      <c r="A67" s="94" t="s">
        <v>150</v>
      </c>
      <c r="B67" s="29" t="s">
        <v>151</v>
      </c>
      <c r="C67" s="104"/>
      <c r="D67" s="104"/>
      <c r="E67" s="105">
        <f t="shared" si="40"/>
        <v>0</v>
      </c>
      <c r="F67" s="104"/>
      <c r="G67" s="104"/>
      <c r="H67" s="105">
        <f t="shared" si="41"/>
        <v>0</v>
      </c>
      <c r="I67" s="105">
        <f t="shared" si="42"/>
        <v>0</v>
      </c>
      <c r="J67" s="104"/>
      <c r="K67" s="105">
        <f t="shared" si="43"/>
        <v>0</v>
      </c>
      <c r="L67" s="106"/>
      <c r="M67" s="104"/>
      <c r="N67" s="104"/>
      <c r="P67" s="14" t="str">
        <f t="shared" si="44"/>
        <v>7.4</v>
      </c>
      <c r="Q67" s="14" t="str">
        <f t="shared" si="45"/>
        <v>Tournée médiatique</v>
      </c>
      <c r="R67" s="66">
        <f t="shared" si="46"/>
        <v>0</v>
      </c>
      <c r="S67" s="15"/>
    </row>
    <row r="68" spans="1:19" ht="15" customHeight="1">
      <c r="A68" s="94" t="s">
        <v>152</v>
      </c>
      <c r="B68" s="57" t="s">
        <v>153</v>
      </c>
      <c r="C68" s="104"/>
      <c r="D68" s="104"/>
      <c r="E68" s="105">
        <f t="shared" si="40"/>
        <v>0</v>
      </c>
      <c r="F68" s="104"/>
      <c r="G68" s="104"/>
      <c r="H68" s="105">
        <f t="shared" si="41"/>
        <v>0</v>
      </c>
      <c r="I68" s="105">
        <f t="shared" si="42"/>
        <v>0</v>
      </c>
      <c r="J68" s="104"/>
      <c r="K68" s="105">
        <f t="shared" si="43"/>
        <v>0</v>
      </c>
      <c r="L68" s="106"/>
      <c r="M68" s="104"/>
      <c r="N68" s="104"/>
      <c r="P68" s="14" t="str">
        <f t="shared" si="44"/>
        <v>7.5</v>
      </c>
      <c r="Q68" s="14" t="str">
        <f t="shared" si="45"/>
        <v>Junket promotionnel</v>
      </c>
      <c r="R68" s="66">
        <f t="shared" si="46"/>
        <v>0</v>
      </c>
      <c r="S68" s="15"/>
    </row>
    <row r="69" spans="1:19" ht="15" customHeight="1">
      <c r="A69" s="95" t="s">
        <v>154</v>
      </c>
      <c r="B69" s="128" t="s">
        <v>80</v>
      </c>
      <c r="C69" s="104"/>
      <c r="D69" s="104"/>
      <c r="E69" s="105">
        <f t="shared" si="40"/>
        <v>0</v>
      </c>
      <c r="F69" s="104"/>
      <c r="G69" s="104"/>
      <c r="H69" s="105">
        <f t="shared" si="41"/>
        <v>0</v>
      </c>
      <c r="I69" s="105">
        <f t="shared" si="42"/>
        <v>0</v>
      </c>
      <c r="J69" s="104"/>
      <c r="K69" s="105">
        <f t="shared" si="43"/>
        <v>0</v>
      </c>
      <c r="L69" s="106"/>
      <c r="M69" s="104"/>
      <c r="N69" s="104"/>
      <c r="P69" s="14" t="str">
        <f t="shared" si="44"/>
        <v>7.6</v>
      </c>
      <c r="Q69" s="14" t="str">
        <f t="shared" si="45"/>
        <v>Autre (préciser) :</v>
      </c>
      <c r="R69" s="66">
        <f t="shared" si="46"/>
        <v>0</v>
      </c>
      <c r="S69" s="15"/>
    </row>
    <row r="70" spans="1:19" ht="15" customHeight="1">
      <c r="B70" s="38" t="s">
        <v>155</v>
      </c>
      <c r="C70" s="107">
        <f>SUM(C64:C69)</f>
        <v>0</v>
      </c>
      <c r="D70" s="107">
        <f t="shared" ref="D70:K70" si="47">SUM(D64:D69)</f>
        <v>0</v>
      </c>
      <c r="E70" s="107">
        <f t="shared" si="47"/>
        <v>0</v>
      </c>
      <c r="F70" s="107">
        <f t="shared" si="47"/>
        <v>0</v>
      </c>
      <c r="G70" s="107">
        <f t="shared" si="47"/>
        <v>0</v>
      </c>
      <c r="H70" s="107">
        <f t="shared" si="47"/>
        <v>0</v>
      </c>
      <c r="I70" s="107">
        <f t="shared" si="47"/>
        <v>0</v>
      </c>
      <c r="J70" s="107">
        <f t="shared" si="47"/>
        <v>0</v>
      </c>
      <c r="K70" s="107">
        <f t="shared" si="47"/>
        <v>0</v>
      </c>
      <c r="L70" s="108"/>
      <c r="M70" s="107">
        <f>SUM(M64:M69)</f>
        <v>0</v>
      </c>
      <c r="N70" s="107">
        <f>SUM(N64:N69)</f>
        <v>0</v>
      </c>
      <c r="Q70" s="17" t="str">
        <f>B70</f>
        <v>Total - Relations de presse</v>
      </c>
      <c r="R70" s="66">
        <f t="shared" si="46"/>
        <v>0</v>
      </c>
      <c r="S70" s="15"/>
    </row>
    <row r="71" spans="1:19" ht="15" customHeight="1"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R71" s="67"/>
    </row>
    <row r="72" spans="1:19" ht="15" customHeight="1">
      <c r="A72" s="91" t="s">
        <v>29</v>
      </c>
      <c r="B72" s="35" t="s">
        <v>156</v>
      </c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P72" s="9" t="str">
        <f t="shared" ref="P72:Q76" si="48">A72</f>
        <v>8.0</v>
      </c>
      <c r="Q72" s="9" t="str">
        <f t="shared" si="48"/>
        <v xml:space="preserve">Activités promotionnelles  </v>
      </c>
      <c r="R72" s="67"/>
    </row>
    <row r="73" spans="1:19" ht="15" customHeight="1">
      <c r="A73" s="92" t="s">
        <v>157</v>
      </c>
      <c r="B73" s="29" t="s">
        <v>158</v>
      </c>
      <c r="C73" s="104"/>
      <c r="D73" s="104"/>
      <c r="E73" s="105">
        <f>SUM(C73:D73)</f>
        <v>0</v>
      </c>
      <c r="F73" s="104"/>
      <c r="G73" s="104"/>
      <c r="H73" s="105">
        <f>SUM(F73:G73)</f>
        <v>0</v>
      </c>
      <c r="I73" s="105">
        <f>H73+E73</f>
        <v>0</v>
      </c>
      <c r="J73" s="104"/>
      <c r="K73" s="105">
        <f>J73-I73</f>
        <v>0</v>
      </c>
      <c r="L73" s="106"/>
      <c r="M73" s="104"/>
      <c r="N73" s="104"/>
      <c r="P73" s="14" t="str">
        <f t="shared" si="48"/>
        <v>8.1</v>
      </c>
      <c r="Q73" s="14" t="str">
        <f t="shared" si="48"/>
        <v>Concours et promotions dans les médias</v>
      </c>
      <c r="R73" s="66">
        <f>K73</f>
        <v>0</v>
      </c>
      <c r="S73" s="15"/>
    </row>
    <row r="74" spans="1:19" ht="15" customHeight="1">
      <c r="A74" s="92" t="s">
        <v>159</v>
      </c>
      <c r="B74" s="29" t="s">
        <v>160</v>
      </c>
      <c r="C74" s="104"/>
      <c r="D74" s="104"/>
      <c r="E74" s="105">
        <f>SUM(C74:D74)</f>
        <v>0</v>
      </c>
      <c r="F74" s="104"/>
      <c r="G74" s="104"/>
      <c r="H74" s="105">
        <f>SUM(F74:G74)</f>
        <v>0</v>
      </c>
      <c r="I74" s="105">
        <f>H74+E74</f>
        <v>0</v>
      </c>
      <c r="J74" s="104"/>
      <c r="K74" s="105">
        <f>J74-I74</f>
        <v>0</v>
      </c>
      <c r="L74" s="106"/>
      <c r="M74" s="104"/>
      <c r="N74" s="104"/>
      <c r="P74" s="14" t="str">
        <f t="shared" si="48"/>
        <v>8.2</v>
      </c>
      <c r="Q74" s="14" t="str">
        <f t="shared" si="48"/>
        <v>Projections promotionnelles</v>
      </c>
      <c r="R74" s="66">
        <f>K74</f>
        <v>0</v>
      </c>
      <c r="S74" s="15"/>
    </row>
    <row r="75" spans="1:19" ht="15" customHeight="1">
      <c r="A75" s="92" t="s">
        <v>161</v>
      </c>
      <c r="B75" s="29" t="s">
        <v>162</v>
      </c>
      <c r="C75" s="104"/>
      <c r="D75" s="104"/>
      <c r="E75" s="105">
        <f>SUM(C75:D75)</f>
        <v>0</v>
      </c>
      <c r="F75" s="104"/>
      <c r="G75" s="104"/>
      <c r="H75" s="105">
        <f>SUM(F75:G75)</f>
        <v>0</v>
      </c>
      <c r="I75" s="105">
        <f>H75+E75</f>
        <v>0</v>
      </c>
      <c r="J75" s="104"/>
      <c r="K75" s="105">
        <f>J75-I75</f>
        <v>0</v>
      </c>
      <c r="L75" s="106"/>
      <c r="M75" s="104"/>
      <c r="N75" s="104"/>
      <c r="P75" s="14" t="str">
        <f t="shared" si="48"/>
        <v>8.3</v>
      </c>
      <c r="Q75" s="14" t="str">
        <f t="shared" si="48"/>
        <v xml:space="preserve">Articles promotionnels </v>
      </c>
      <c r="R75" s="66">
        <f>K75</f>
        <v>0</v>
      </c>
      <c r="S75" s="15"/>
    </row>
    <row r="76" spans="1:19" ht="15" customHeight="1">
      <c r="A76" s="92" t="s">
        <v>163</v>
      </c>
      <c r="B76" s="128" t="s">
        <v>80</v>
      </c>
      <c r="C76" s="104"/>
      <c r="D76" s="104"/>
      <c r="E76" s="105">
        <f>SUM(C76:D76)</f>
        <v>0</v>
      </c>
      <c r="F76" s="104"/>
      <c r="G76" s="104"/>
      <c r="H76" s="105">
        <f>SUM(F76:G76)</f>
        <v>0</v>
      </c>
      <c r="I76" s="105">
        <f>H76+E76</f>
        <v>0</v>
      </c>
      <c r="J76" s="104"/>
      <c r="K76" s="105">
        <f>J76-I76</f>
        <v>0</v>
      </c>
      <c r="L76" s="109"/>
      <c r="M76" s="104"/>
      <c r="N76" s="104"/>
      <c r="P76" s="14" t="str">
        <f t="shared" si="48"/>
        <v>8.4</v>
      </c>
      <c r="Q76" s="14" t="str">
        <f t="shared" si="48"/>
        <v>Autre (préciser) :</v>
      </c>
      <c r="R76" s="66">
        <f>K76</f>
        <v>0</v>
      </c>
      <c r="S76" s="15"/>
    </row>
    <row r="77" spans="1:19" ht="15" customHeight="1">
      <c r="B77" s="38" t="s">
        <v>164</v>
      </c>
      <c r="C77" s="107">
        <f>SUM(C73:C76)</f>
        <v>0</v>
      </c>
      <c r="D77" s="107">
        <f t="shared" ref="D77:K77" si="49">SUM(D73:D76)</f>
        <v>0</v>
      </c>
      <c r="E77" s="107">
        <f t="shared" si="49"/>
        <v>0</v>
      </c>
      <c r="F77" s="107">
        <f t="shared" si="49"/>
        <v>0</v>
      </c>
      <c r="G77" s="107">
        <f t="shared" si="49"/>
        <v>0</v>
      </c>
      <c r="H77" s="107">
        <f t="shared" si="49"/>
        <v>0</v>
      </c>
      <c r="I77" s="107">
        <f t="shared" si="49"/>
        <v>0</v>
      </c>
      <c r="J77" s="107">
        <f t="shared" si="49"/>
        <v>0</v>
      </c>
      <c r="K77" s="107">
        <f t="shared" si="49"/>
        <v>0</v>
      </c>
      <c r="L77" s="108"/>
      <c r="M77" s="107">
        <f>SUM(M73:M76)</f>
        <v>0</v>
      </c>
      <c r="N77" s="107">
        <f>SUM(N73:N76)</f>
        <v>0</v>
      </c>
      <c r="Q77" s="17" t="str">
        <f>B77</f>
        <v>Total - Activités promotionnelles</v>
      </c>
      <c r="R77" s="66">
        <f>K77</f>
        <v>0</v>
      </c>
      <c r="S77" s="15"/>
    </row>
    <row r="78" spans="1:19" ht="15" customHeight="1"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R78" s="67"/>
    </row>
    <row r="79" spans="1:19" ht="15" customHeight="1">
      <c r="A79" s="91" t="s">
        <v>31</v>
      </c>
      <c r="B79" s="35" t="s">
        <v>165</v>
      </c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P79" s="9" t="str">
        <f t="shared" ref="P79:Q81" si="50">A79</f>
        <v>9.0</v>
      </c>
      <c r="Q79" s="9" t="str">
        <f t="shared" si="50"/>
        <v xml:space="preserve">Première / Événement d'ouverture </v>
      </c>
      <c r="R79" s="67"/>
    </row>
    <row r="80" spans="1:19" ht="15" customHeight="1">
      <c r="A80" s="92" t="s">
        <v>166</v>
      </c>
      <c r="B80" s="29" t="s">
        <v>167</v>
      </c>
      <c r="C80" s="104"/>
      <c r="D80" s="104"/>
      <c r="E80" s="105">
        <f>SUM(C80:D80)</f>
        <v>0</v>
      </c>
      <c r="F80" s="104"/>
      <c r="G80" s="104"/>
      <c r="H80" s="105">
        <f>SUM(F80:G80)</f>
        <v>0</v>
      </c>
      <c r="I80" s="105">
        <f>H80+E80</f>
        <v>0</v>
      </c>
      <c r="J80" s="104"/>
      <c r="K80" s="105">
        <f>J80-I80</f>
        <v>0</v>
      </c>
      <c r="L80" s="106"/>
      <c r="M80" s="104"/>
      <c r="N80" s="104"/>
      <c r="P80" s="14" t="str">
        <f t="shared" si="50"/>
        <v>9.1</v>
      </c>
      <c r="Q80" s="14" t="str">
        <f t="shared" si="50"/>
        <v xml:space="preserve">Coûts de la première / événement d'ouverture </v>
      </c>
      <c r="R80" s="66">
        <f>K80</f>
        <v>0</v>
      </c>
      <c r="S80" s="15"/>
    </row>
    <row r="81" spans="1:19" ht="15" customHeight="1">
      <c r="A81" s="92" t="s">
        <v>168</v>
      </c>
      <c r="B81" s="128" t="s">
        <v>80</v>
      </c>
      <c r="C81" s="104"/>
      <c r="D81" s="104"/>
      <c r="E81" s="105">
        <f>SUM(C81:D81)</f>
        <v>0</v>
      </c>
      <c r="F81" s="104"/>
      <c r="G81" s="104"/>
      <c r="H81" s="105">
        <f>SUM(F81:G81)</f>
        <v>0</v>
      </c>
      <c r="I81" s="105">
        <f>H81+E81</f>
        <v>0</v>
      </c>
      <c r="J81" s="104"/>
      <c r="K81" s="105">
        <f>J81-I81</f>
        <v>0</v>
      </c>
      <c r="L81" s="106"/>
      <c r="M81" s="104"/>
      <c r="N81" s="104"/>
      <c r="P81" s="14" t="str">
        <f t="shared" si="50"/>
        <v>9.2</v>
      </c>
      <c r="Q81" s="14" t="str">
        <f t="shared" si="50"/>
        <v>Autre (préciser) :</v>
      </c>
      <c r="R81" s="66">
        <f>K81</f>
        <v>0</v>
      </c>
      <c r="S81" s="15"/>
    </row>
    <row r="82" spans="1:19" ht="15" customHeight="1">
      <c r="B82" s="38" t="s">
        <v>169</v>
      </c>
      <c r="C82" s="107">
        <f>SUM(C80:C81)</f>
        <v>0</v>
      </c>
      <c r="D82" s="107">
        <f t="shared" ref="D82:K82" si="51">SUM(D80:D81)</f>
        <v>0</v>
      </c>
      <c r="E82" s="107">
        <f t="shared" si="51"/>
        <v>0</v>
      </c>
      <c r="F82" s="107">
        <f t="shared" si="51"/>
        <v>0</v>
      </c>
      <c r="G82" s="107">
        <f t="shared" si="51"/>
        <v>0</v>
      </c>
      <c r="H82" s="107">
        <f t="shared" si="51"/>
        <v>0</v>
      </c>
      <c r="I82" s="107">
        <f t="shared" si="51"/>
        <v>0</v>
      </c>
      <c r="J82" s="107">
        <f t="shared" si="51"/>
        <v>0</v>
      </c>
      <c r="K82" s="107">
        <f t="shared" si="51"/>
        <v>0</v>
      </c>
      <c r="L82" s="108"/>
      <c r="M82" s="107">
        <f>SUM(M80:M81)</f>
        <v>0</v>
      </c>
      <c r="N82" s="107">
        <f>SUM(N80:N81)</f>
        <v>0</v>
      </c>
      <c r="Q82" s="17" t="str">
        <f>B82</f>
        <v>Total - Première</v>
      </c>
      <c r="R82" s="66">
        <f>K82</f>
        <v>0</v>
      </c>
      <c r="S82" s="15"/>
    </row>
    <row r="83" spans="1:19" ht="15" customHeight="1"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R83" s="67"/>
    </row>
    <row r="84" spans="1:19" ht="15" customHeight="1">
      <c r="A84" s="91" t="s">
        <v>33</v>
      </c>
      <c r="B84" s="40" t="s">
        <v>170</v>
      </c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P84" s="9" t="str">
        <f t="shared" ref="P84:Q86" si="52">A84</f>
        <v>10.0</v>
      </c>
      <c r="Q84" s="9" t="str">
        <f t="shared" si="52"/>
        <v xml:space="preserve">Présentation dans un festival canadien </v>
      </c>
      <c r="R84" s="67"/>
    </row>
    <row r="85" spans="1:19" ht="15" customHeight="1">
      <c r="A85" s="92" t="s">
        <v>171</v>
      </c>
      <c r="B85" s="31" t="s">
        <v>145</v>
      </c>
      <c r="C85" s="104"/>
      <c r="D85" s="104"/>
      <c r="E85" s="105">
        <f>SUM(C85:D85)</f>
        <v>0</v>
      </c>
      <c r="F85" s="104"/>
      <c r="G85" s="104"/>
      <c r="H85" s="105">
        <f>SUM(F85:G85)</f>
        <v>0</v>
      </c>
      <c r="I85" s="105">
        <f>H85+E85</f>
        <v>0</v>
      </c>
      <c r="J85" s="104"/>
      <c r="K85" s="105">
        <f>J85-I85</f>
        <v>0</v>
      </c>
      <c r="L85" s="106"/>
      <c r="M85" s="104"/>
      <c r="N85" s="104"/>
      <c r="P85" s="14" t="str">
        <f t="shared" si="52"/>
        <v>10.1</v>
      </c>
      <c r="Q85" s="14" t="str">
        <f t="shared" si="52"/>
        <v>Attaché de presse</v>
      </c>
      <c r="R85" s="66">
        <f t="shared" ref="R85:R92" si="53">K85</f>
        <v>0</v>
      </c>
      <c r="S85" s="15"/>
    </row>
    <row r="86" spans="1:19" ht="15" customHeight="1">
      <c r="A86" s="92" t="s">
        <v>172</v>
      </c>
      <c r="B86" s="30" t="s">
        <v>173</v>
      </c>
      <c r="C86" s="104"/>
      <c r="D86" s="104"/>
      <c r="E86" s="105">
        <f>SUM(C86:D86)</f>
        <v>0</v>
      </c>
      <c r="F86" s="104"/>
      <c r="G86" s="104"/>
      <c r="H86" s="105">
        <f>SUM(F86:G86)</f>
        <v>0</v>
      </c>
      <c r="I86" s="105">
        <f>H86+E86</f>
        <v>0</v>
      </c>
      <c r="J86" s="104"/>
      <c r="K86" s="105">
        <f>J86-I86</f>
        <v>0</v>
      </c>
      <c r="L86" s="106"/>
      <c r="M86" s="104"/>
      <c r="N86" s="104"/>
      <c r="P86" s="14" t="str">
        <f t="shared" si="52"/>
        <v>10.2</v>
      </c>
      <c r="Q86" s="30" t="str">
        <f t="shared" si="52"/>
        <v>Hébergement</v>
      </c>
      <c r="R86" s="66">
        <f t="shared" si="53"/>
        <v>0</v>
      </c>
      <c r="S86" s="15"/>
    </row>
    <row r="87" spans="1:19" ht="15" customHeight="1">
      <c r="A87" s="92" t="s">
        <v>174</v>
      </c>
      <c r="B87" s="27" t="s">
        <v>175</v>
      </c>
      <c r="C87" s="104"/>
      <c r="D87" s="104"/>
      <c r="E87" s="105">
        <f t="shared" ref="E87:E91" si="54">SUM(C87:D87)</f>
        <v>0</v>
      </c>
      <c r="F87" s="104"/>
      <c r="G87" s="104"/>
      <c r="H87" s="105"/>
      <c r="I87" s="105">
        <f t="shared" ref="I87:I91" si="55">H87+E87</f>
        <v>0</v>
      </c>
      <c r="J87" s="104"/>
      <c r="K87" s="105">
        <f t="shared" ref="K87:K91" si="56">J87-I87</f>
        <v>0</v>
      </c>
      <c r="L87" s="106"/>
      <c r="M87" s="104"/>
      <c r="N87" s="104"/>
      <c r="P87" s="14" t="str">
        <f t="shared" ref="P87:P91" si="57">A87</f>
        <v>10.3</v>
      </c>
      <c r="Q87" s="30" t="str">
        <f t="shared" ref="Q87:Q91" si="58">B87</f>
        <v xml:space="preserve">Transport aérien </v>
      </c>
      <c r="R87" s="66">
        <f t="shared" ref="R87:R91" si="59">K87</f>
        <v>0</v>
      </c>
      <c r="S87" s="15"/>
    </row>
    <row r="88" spans="1:19" ht="15" customHeight="1">
      <c r="A88" s="92" t="s">
        <v>176</v>
      </c>
      <c r="B88" s="56" t="s">
        <v>177</v>
      </c>
      <c r="C88" s="104"/>
      <c r="D88" s="104"/>
      <c r="E88" s="105">
        <f t="shared" si="54"/>
        <v>0</v>
      </c>
      <c r="F88" s="104"/>
      <c r="G88" s="104"/>
      <c r="H88" s="105"/>
      <c r="I88" s="105">
        <f t="shared" si="55"/>
        <v>0</v>
      </c>
      <c r="J88" s="104"/>
      <c r="K88" s="105">
        <f t="shared" si="56"/>
        <v>0</v>
      </c>
      <c r="L88" s="106"/>
      <c r="M88" s="104"/>
      <c r="N88" s="104"/>
      <c r="P88" s="14" t="str">
        <f t="shared" si="57"/>
        <v>10.4</v>
      </c>
      <c r="Q88" s="30" t="str">
        <f t="shared" si="58"/>
        <v>Transport terrestre</v>
      </c>
      <c r="R88" s="66">
        <f t="shared" si="59"/>
        <v>0</v>
      </c>
      <c r="S88" s="15"/>
    </row>
    <row r="89" spans="1:19" ht="15" customHeight="1">
      <c r="A89" s="92" t="s">
        <v>178</v>
      </c>
      <c r="B89" s="31" t="s">
        <v>179</v>
      </c>
      <c r="C89" s="104"/>
      <c r="D89" s="104"/>
      <c r="E89" s="105">
        <f t="shared" si="54"/>
        <v>0</v>
      </c>
      <c r="F89" s="104"/>
      <c r="G89" s="104"/>
      <c r="H89" s="105">
        <f>SUM(F89:G89)</f>
        <v>0</v>
      </c>
      <c r="I89" s="105">
        <f t="shared" si="55"/>
        <v>0</v>
      </c>
      <c r="J89" s="104"/>
      <c r="K89" s="105">
        <f t="shared" si="56"/>
        <v>0</v>
      </c>
      <c r="L89" s="106"/>
      <c r="M89" s="104"/>
      <c r="N89" s="104"/>
      <c r="P89" s="14" t="str">
        <f t="shared" si="57"/>
        <v>10.5</v>
      </c>
      <c r="Q89" s="30" t="str">
        <f t="shared" si="58"/>
        <v>Réception</v>
      </c>
      <c r="R89" s="66">
        <f t="shared" si="59"/>
        <v>0</v>
      </c>
      <c r="S89" s="15"/>
    </row>
    <row r="90" spans="1:19" ht="15" customHeight="1">
      <c r="A90" s="92" t="s">
        <v>180</v>
      </c>
      <c r="B90" s="31" t="s">
        <v>181</v>
      </c>
      <c r="C90" s="104"/>
      <c r="D90" s="104"/>
      <c r="E90" s="105">
        <f t="shared" si="54"/>
        <v>0</v>
      </c>
      <c r="F90" s="104"/>
      <c r="G90" s="104"/>
      <c r="H90" s="105">
        <f>SUM(F90:G90)</f>
        <v>0</v>
      </c>
      <c r="I90" s="105">
        <f t="shared" si="55"/>
        <v>0</v>
      </c>
      <c r="J90" s="104"/>
      <c r="K90" s="105">
        <f t="shared" si="56"/>
        <v>0</v>
      </c>
      <c r="L90" s="109"/>
      <c r="M90" s="104"/>
      <c r="N90" s="104"/>
      <c r="P90" s="14" t="str">
        <f t="shared" si="57"/>
        <v>10.6</v>
      </c>
      <c r="Q90" s="30" t="str">
        <f t="shared" si="58"/>
        <v>Matériel promotionnel pour le festival</v>
      </c>
      <c r="R90" s="66">
        <f t="shared" si="59"/>
        <v>0</v>
      </c>
      <c r="S90" s="15"/>
    </row>
    <row r="91" spans="1:19" ht="15" customHeight="1">
      <c r="A91" s="92" t="s">
        <v>182</v>
      </c>
      <c r="B91" s="128" t="s">
        <v>80</v>
      </c>
      <c r="C91" s="104"/>
      <c r="D91" s="104"/>
      <c r="E91" s="105">
        <f t="shared" si="54"/>
        <v>0</v>
      </c>
      <c r="F91" s="104"/>
      <c r="G91" s="104"/>
      <c r="H91" s="105">
        <f>SUM(F91:G91)</f>
        <v>0</v>
      </c>
      <c r="I91" s="105">
        <f t="shared" si="55"/>
        <v>0</v>
      </c>
      <c r="J91" s="104"/>
      <c r="K91" s="105">
        <f t="shared" si="56"/>
        <v>0</v>
      </c>
      <c r="L91" s="109"/>
      <c r="M91" s="104"/>
      <c r="N91" s="104"/>
      <c r="P91" s="14" t="str">
        <f t="shared" si="57"/>
        <v>10.7</v>
      </c>
      <c r="Q91" s="30" t="str">
        <f t="shared" si="58"/>
        <v>Autre (préciser) :</v>
      </c>
      <c r="R91" s="66">
        <f t="shared" si="59"/>
        <v>0</v>
      </c>
      <c r="S91" s="15"/>
    </row>
    <row r="92" spans="1:19" ht="15" customHeight="1">
      <c r="B92" s="38" t="s">
        <v>183</v>
      </c>
      <c r="C92" s="107">
        <f>SUM(C85:C91)</f>
        <v>0</v>
      </c>
      <c r="D92" s="107">
        <f t="shared" ref="D92:K92" si="60">SUM(D85:D91)</f>
        <v>0</v>
      </c>
      <c r="E92" s="107">
        <f t="shared" si="60"/>
        <v>0</v>
      </c>
      <c r="F92" s="107">
        <f t="shared" si="60"/>
        <v>0</v>
      </c>
      <c r="G92" s="107">
        <f t="shared" si="60"/>
        <v>0</v>
      </c>
      <c r="H92" s="107">
        <f t="shared" si="60"/>
        <v>0</v>
      </c>
      <c r="I92" s="107">
        <f t="shared" si="60"/>
        <v>0</v>
      </c>
      <c r="J92" s="107">
        <f t="shared" si="60"/>
        <v>0</v>
      </c>
      <c r="K92" s="107">
        <f t="shared" si="60"/>
        <v>0</v>
      </c>
      <c r="L92" s="108"/>
      <c r="M92" s="107">
        <f>SUM(M85:M91)</f>
        <v>0</v>
      </c>
      <c r="N92" s="107">
        <f>SUM(N85:N91)</f>
        <v>0</v>
      </c>
      <c r="Q92" s="17" t="str">
        <f>B92</f>
        <v>Total - Présentation festival canadien</v>
      </c>
      <c r="R92" s="66">
        <f t="shared" si="53"/>
        <v>0</v>
      </c>
      <c r="S92" s="15"/>
    </row>
    <row r="93" spans="1:19" ht="15" customHeight="1">
      <c r="C93" s="109"/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R93" s="67"/>
    </row>
    <row r="94" spans="1:19" ht="15" customHeight="1">
      <c r="A94" s="65" t="s">
        <v>35</v>
      </c>
      <c r="B94" s="35" t="s">
        <v>36</v>
      </c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P94" s="9" t="str">
        <f t="shared" ref="P94" si="61">A94</f>
        <v>11.0</v>
      </c>
      <c r="Q94" s="9" t="str">
        <f t="shared" ref="Q94" si="62">B94</f>
        <v>Présentation au TIFF</v>
      </c>
      <c r="R94" s="67"/>
    </row>
    <row r="95" spans="1:19" ht="15" customHeight="1">
      <c r="A95" s="94" t="s">
        <v>184</v>
      </c>
      <c r="B95" s="58" t="s">
        <v>145</v>
      </c>
      <c r="C95" s="104"/>
      <c r="D95" s="104"/>
      <c r="E95" s="105">
        <f>SUM(C95:D95)</f>
        <v>0</v>
      </c>
      <c r="F95" s="104"/>
      <c r="G95" s="104"/>
      <c r="H95" s="105">
        <f>SUM(F95:G95)</f>
        <v>0</v>
      </c>
      <c r="I95" s="105">
        <f>H95+E95</f>
        <v>0</v>
      </c>
      <c r="J95" s="104"/>
      <c r="K95" s="105">
        <f>J95-I95</f>
        <v>0</v>
      </c>
      <c r="L95" s="106"/>
      <c r="M95" s="104"/>
      <c r="N95" s="104"/>
      <c r="P95" s="14" t="str">
        <f t="shared" ref="P95" si="63">A95</f>
        <v>11.1</v>
      </c>
      <c r="Q95" s="14" t="str">
        <f t="shared" ref="Q95" si="64">B95</f>
        <v>Attaché de presse</v>
      </c>
      <c r="R95" s="66">
        <f t="shared" ref="R95" si="65">K95</f>
        <v>0</v>
      </c>
      <c r="S95" s="15"/>
    </row>
    <row r="96" spans="1:19" ht="15" customHeight="1">
      <c r="A96" s="94" t="s">
        <v>185</v>
      </c>
      <c r="B96" s="27" t="s">
        <v>173</v>
      </c>
      <c r="C96" s="104"/>
      <c r="D96" s="104"/>
      <c r="E96" s="105">
        <f t="shared" ref="E96:E103" si="66">SUM(C96:D96)</f>
        <v>0</v>
      </c>
      <c r="F96" s="104"/>
      <c r="G96" s="104"/>
      <c r="H96" s="105">
        <f t="shared" ref="H96:H103" si="67">SUM(F96:G96)</f>
        <v>0</v>
      </c>
      <c r="I96" s="105">
        <f t="shared" ref="I96:I103" si="68">H96+E96</f>
        <v>0</v>
      </c>
      <c r="J96" s="104"/>
      <c r="K96" s="105">
        <f t="shared" ref="K96:K103" si="69">J96-I96</f>
        <v>0</v>
      </c>
      <c r="L96" s="106"/>
      <c r="M96" s="104"/>
      <c r="N96" s="104"/>
      <c r="P96" s="14" t="str">
        <f t="shared" ref="P96:P103" si="70">A96</f>
        <v>11.2</v>
      </c>
      <c r="Q96" s="14" t="str">
        <f t="shared" ref="Q96:Q103" si="71">B96</f>
        <v>Hébergement</v>
      </c>
      <c r="R96" s="66">
        <f t="shared" ref="R96:R103" si="72">K96</f>
        <v>0</v>
      </c>
      <c r="S96" s="15"/>
    </row>
    <row r="97" spans="1:19" ht="15" customHeight="1">
      <c r="A97" s="94" t="s">
        <v>186</v>
      </c>
      <c r="B97" s="27" t="s">
        <v>175</v>
      </c>
      <c r="C97" s="104"/>
      <c r="D97" s="104"/>
      <c r="E97" s="105">
        <f t="shared" si="66"/>
        <v>0</v>
      </c>
      <c r="F97" s="104"/>
      <c r="G97" s="104"/>
      <c r="H97" s="105">
        <f t="shared" si="67"/>
        <v>0</v>
      </c>
      <c r="I97" s="105">
        <f t="shared" si="68"/>
        <v>0</v>
      </c>
      <c r="J97" s="104"/>
      <c r="K97" s="105">
        <f t="shared" si="69"/>
        <v>0</v>
      </c>
      <c r="L97" s="106"/>
      <c r="M97" s="104"/>
      <c r="N97" s="104"/>
      <c r="P97" s="14" t="str">
        <f t="shared" si="70"/>
        <v>11.3</v>
      </c>
      <c r="Q97" s="14" t="str">
        <f t="shared" si="71"/>
        <v xml:space="preserve">Transport aérien </v>
      </c>
      <c r="R97" s="66">
        <f t="shared" si="72"/>
        <v>0</v>
      </c>
      <c r="S97" s="15"/>
    </row>
    <row r="98" spans="1:19" ht="15" customHeight="1">
      <c r="A98" s="94" t="s">
        <v>187</v>
      </c>
      <c r="B98" s="56" t="s">
        <v>177</v>
      </c>
      <c r="C98" s="104"/>
      <c r="D98" s="104"/>
      <c r="E98" s="105">
        <f t="shared" si="66"/>
        <v>0</v>
      </c>
      <c r="F98" s="104"/>
      <c r="G98" s="104"/>
      <c r="H98" s="105">
        <f t="shared" si="67"/>
        <v>0</v>
      </c>
      <c r="I98" s="105">
        <f t="shared" si="68"/>
        <v>0</v>
      </c>
      <c r="J98" s="104"/>
      <c r="K98" s="105">
        <f t="shared" si="69"/>
        <v>0</v>
      </c>
      <c r="L98" s="106"/>
      <c r="M98" s="104"/>
      <c r="N98" s="104"/>
      <c r="P98" s="14" t="str">
        <f t="shared" si="70"/>
        <v>11.4</v>
      </c>
      <c r="Q98" s="14" t="str">
        <f t="shared" si="71"/>
        <v>Transport terrestre</v>
      </c>
      <c r="R98" s="66">
        <f t="shared" si="72"/>
        <v>0</v>
      </c>
      <c r="S98" s="15"/>
    </row>
    <row r="99" spans="1:19" ht="15" customHeight="1">
      <c r="A99" s="94" t="s">
        <v>188</v>
      </c>
      <c r="B99" s="58" t="s">
        <v>179</v>
      </c>
      <c r="C99" s="104"/>
      <c r="D99" s="104"/>
      <c r="E99" s="105">
        <f t="shared" si="66"/>
        <v>0</v>
      </c>
      <c r="F99" s="104"/>
      <c r="G99" s="104"/>
      <c r="H99" s="105">
        <f t="shared" si="67"/>
        <v>0</v>
      </c>
      <c r="I99" s="105">
        <f t="shared" si="68"/>
        <v>0</v>
      </c>
      <c r="J99" s="104"/>
      <c r="K99" s="105">
        <f t="shared" si="69"/>
        <v>0</v>
      </c>
      <c r="L99" s="106"/>
      <c r="M99" s="104"/>
      <c r="N99" s="104"/>
      <c r="P99" s="14" t="str">
        <f t="shared" si="70"/>
        <v>11.5</v>
      </c>
      <c r="Q99" s="14" t="str">
        <f t="shared" si="71"/>
        <v>Réception</v>
      </c>
      <c r="R99" s="66">
        <f t="shared" si="72"/>
        <v>0</v>
      </c>
      <c r="S99" s="15"/>
    </row>
    <row r="100" spans="1:19" ht="15" customHeight="1">
      <c r="A100" s="94" t="s">
        <v>189</v>
      </c>
      <c r="B100" s="58" t="s">
        <v>181</v>
      </c>
      <c r="C100" s="104"/>
      <c r="D100" s="104"/>
      <c r="E100" s="105">
        <f t="shared" si="66"/>
        <v>0</v>
      </c>
      <c r="F100" s="104"/>
      <c r="G100" s="104"/>
      <c r="H100" s="105">
        <f t="shared" si="67"/>
        <v>0</v>
      </c>
      <c r="I100" s="105">
        <f t="shared" si="68"/>
        <v>0</v>
      </c>
      <c r="J100" s="104"/>
      <c r="K100" s="105">
        <f t="shared" si="69"/>
        <v>0</v>
      </c>
      <c r="L100" s="106"/>
      <c r="M100" s="104"/>
      <c r="N100" s="104"/>
      <c r="P100" s="14" t="str">
        <f t="shared" si="70"/>
        <v>11.6</v>
      </c>
      <c r="Q100" s="14" t="str">
        <f t="shared" si="71"/>
        <v>Matériel promotionnel pour le festival</v>
      </c>
      <c r="R100" s="66">
        <f t="shared" si="72"/>
        <v>0</v>
      </c>
      <c r="S100" s="15"/>
    </row>
    <row r="101" spans="1:19" ht="15" customHeight="1">
      <c r="A101" s="94" t="s">
        <v>190</v>
      </c>
      <c r="B101" s="58" t="s">
        <v>191</v>
      </c>
      <c r="C101" s="104"/>
      <c r="D101" s="104"/>
      <c r="E101" s="105">
        <f t="shared" si="66"/>
        <v>0</v>
      </c>
      <c r="F101" s="104"/>
      <c r="G101" s="104"/>
      <c r="H101" s="105">
        <f t="shared" si="67"/>
        <v>0</v>
      </c>
      <c r="I101" s="105">
        <f t="shared" si="68"/>
        <v>0</v>
      </c>
      <c r="J101" s="104"/>
      <c r="K101" s="105">
        <f t="shared" si="69"/>
        <v>0</v>
      </c>
      <c r="L101" s="106"/>
      <c r="M101" s="104"/>
      <c r="N101" s="104"/>
      <c r="P101" s="14" t="str">
        <f t="shared" si="70"/>
        <v>11.7</v>
      </c>
      <c r="Q101" s="14" t="str">
        <f t="shared" si="71"/>
        <v>Billet de projection</v>
      </c>
      <c r="R101" s="66">
        <f t="shared" si="72"/>
        <v>0</v>
      </c>
      <c r="S101" s="15"/>
    </row>
    <row r="102" spans="1:19" ht="15" customHeight="1">
      <c r="A102" s="94" t="s">
        <v>192</v>
      </c>
      <c r="B102" s="58" t="s">
        <v>193</v>
      </c>
      <c r="C102" s="104"/>
      <c r="D102" s="104"/>
      <c r="E102" s="105">
        <f t="shared" si="66"/>
        <v>0</v>
      </c>
      <c r="F102" s="104"/>
      <c r="G102" s="104"/>
      <c r="H102" s="105">
        <f t="shared" si="67"/>
        <v>0</v>
      </c>
      <c r="I102" s="105">
        <f t="shared" si="68"/>
        <v>0</v>
      </c>
      <c r="J102" s="104"/>
      <c r="K102" s="105">
        <f t="shared" si="69"/>
        <v>0</v>
      </c>
      <c r="L102" s="106"/>
      <c r="M102" s="104"/>
      <c r="N102" s="104"/>
      <c r="P102" s="14" t="str">
        <f t="shared" si="70"/>
        <v>11.8</v>
      </c>
      <c r="Q102" s="14" t="str">
        <f t="shared" si="71"/>
        <v>Mise en beauté des talents (coiffure, maquillage)</v>
      </c>
      <c r="R102" s="66">
        <f t="shared" si="72"/>
        <v>0</v>
      </c>
      <c r="S102" s="15"/>
    </row>
    <row r="103" spans="1:19" ht="15" customHeight="1">
      <c r="A103" s="94" t="s">
        <v>194</v>
      </c>
      <c r="B103" s="128" t="s">
        <v>80</v>
      </c>
      <c r="C103" s="104"/>
      <c r="D103" s="104"/>
      <c r="E103" s="105">
        <f t="shared" si="66"/>
        <v>0</v>
      </c>
      <c r="F103" s="104"/>
      <c r="G103" s="104"/>
      <c r="H103" s="105">
        <f t="shared" si="67"/>
        <v>0</v>
      </c>
      <c r="I103" s="105">
        <f t="shared" si="68"/>
        <v>0</v>
      </c>
      <c r="J103" s="104"/>
      <c r="K103" s="105">
        <f t="shared" si="69"/>
        <v>0</v>
      </c>
      <c r="L103" s="106"/>
      <c r="M103" s="104"/>
      <c r="N103" s="104"/>
      <c r="P103" s="14" t="str">
        <f t="shared" si="70"/>
        <v>11.9</v>
      </c>
      <c r="Q103" s="14" t="str">
        <f t="shared" si="71"/>
        <v>Autre (préciser) :</v>
      </c>
      <c r="R103" s="66">
        <f t="shared" si="72"/>
        <v>0</v>
      </c>
      <c r="S103" s="15"/>
    </row>
    <row r="104" spans="1:19" ht="15" customHeight="1">
      <c r="A104" s="96"/>
      <c r="B104" s="33" t="s">
        <v>195</v>
      </c>
      <c r="C104" s="107">
        <f>SUM(C95:C103)</f>
        <v>0</v>
      </c>
      <c r="D104" s="107">
        <f t="shared" ref="D104:K104" si="73">SUM(D95:D103)</f>
        <v>0</v>
      </c>
      <c r="E104" s="107">
        <f t="shared" si="73"/>
        <v>0</v>
      </c>
      <c r="F104" s="107">
        <f t="shared" si="73"/>
        <v>0</v>
      </c>
      <c r="G104" s="107">
        <f t="shared" si="73"/>
        <v>0</v>
      </c>
      <c r="H104" s="107">
        <f t="shared" si="73"/>
        <v>0</v>
      </c>
      <c r="I104" s="107">
        <f t="shared" si="73"/>
        <v>0</v>
      </c>
      <c r="J104" s="107">
        <f t="shared" si="73"/>
        <v>0</v>
      </c>
      <c r="K104" s="107">
        <f t="shared" si="73"/>
        <v>0</v>
      </c>
      <c r="L104" s="107"/>
      <c r="M104" s="107">
        <f t="shared" ref="M104" si="74">SUM(M95:M103)</f>
        <v>0</v>
      </c>
      <c r="N104" s="107">
        <f t="shared" ref="N104" si="75">SUM(N95:N103)</f>
        <v>0</v>
      </c>
      <c r="Q104" s="17" t="str">
        <f>B104</f>
        <v>Total - Présentation au TIFF</v>
      </c>
      <c r="R104" s="66">
        <f>K104</f>
        <v>0</v>
      </c>
      <c r="S104" s="15"/>
    </row>
    <row r="105" spans="1:19" ht="15" customHeight="1">
      <c r="A105" s="96"/>
      <c r="B105" s="33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R105" s="67"/>
    </row>
    <row r="106" spans="1:19" ht="15" customHeight="1">
      <c r="A106" s="65" t="s">
        <v>37</v>
      </c>
      <c r="B106" s="35" t="s">
        <v>196</v>
      </c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P106" s="9" t="str">
        <f t="shared" ref="P106" si="76">A106</f>
        <v>12.0</v>
      </c>
      <c r="Q106" s="9" t="str">
        <f t="shared" ref="Q106" si="77">B106</f>
        <v>Projections dans les communautées</v>
      </c>
      <c r="R106" s="67"/>
    </row>
    <row r="107" spans="1:19" ht="15" customHeight="1">
      <c r="A107" s="94" t="s">
        <v>197</v>
      </c>
      <c r="B107" s="26" t="s">
        <v>198</v>
      </c>
      <c r="C107" s="104"/>
      <c r="D107" s="104"/>
      <c r="E107" s="105">
        <f>SUM(C107:D107)</f>
        <v>0</v>
      </c>
      <c r="F107" s="104"/>
      <c r="G107" s="104"/>
      <c r="H107" s="105">
        <f>SUM(F107:G107)</f>
        <v>0</v>
      </c>
      <c r="I107" s="105">
        <f>H107+E107</f>
        <v>0</v>
      </c>
      <c r="J107" s="104"/>
      <c r="K107" s="105">
        <f>J107-I107</f>
        <v>0</v>
      </c>
      <c r="L107" s="106"/>
      <c r="M107" s="104"/>
      <c r="N107" s="104"/>
      <c r="P107" s="14" t="str">
        <f t="shared" ref="P107" si="78">A107</f>
        <v>12.1</v>
      </c>
      <c r="Q107" s="14" t="str">
        <f t="shared" ref="Q107" si="79">B107</f>
        <v>Organisateur de campagne</v>
      </c>
      <c r="R107" s="66">
        <f t="shared" ref="R107" si="80">K107</f>
        <v>0</v>
      </c>
      <c r="S107" s="15"/>
    </row>
    <row r="108" spans="1:19" ht="15" customHeight="1">
      <c r="A108" s="94" t="s">
        <v>199</v>
      </c>
      <c r="B108" s="27" t="s">
        <v>200</v>
      </c>
      <c r="C108" s="104"/>
      <c r="D108" s="104"/>
      <c r="E108" s="105">
        <f t="shared" ref="E108:E113" si="81">SUM(C108:D108)</f>
        <v>0</v>
      </c>
      <c r="F108" s="104"/>
      <c r="G108" s="104"/>
      <c r="H108" s="105">
        <f t="shared" ref="H108:H113" si="82">SUM(F108:G108)</f>
        <v>0</v>
      </c>
      <c r="I108" s="105">
        <f t="shared" ref="I108:I113" si="83">H108+E108</f>
        <v>0</v>
      </c>
      <c r="J108" s="104"/>
      <c r="K108" s="105">
        <f t="shared" ref="K108:K113" si="84">J108-I108</f>
        <v>0</v>
      </c>
      <c r="L108" s="106"/>
      <c r="M108" s="104"/>
      <c r="N108" s="104"/>
      <c r="P108" s="14" t="str">
        <f t="shared" ref="P108:P113" si="85">A108</f>
        <v>12.2</v>
      </c>
      <c r="Q108" s="14" t="str">
        <f t="shared" ref="Q108:Q113" si="86">B108</f>
        <v xml:space="preserve">Hébergement et transport    </v>
      </c>
      <c r="R108" s="66">
        <f t="shared" ref="R108:R114" si="87">K108</f>
        <v>0</v>
      </c>
      <c r="S108" s="15"/>
    </row>
    <row r="109" spans="1:19" ht="15" customHeight="1">
      <c r="A109" s="94" t="s">
        <v>201</v>
      </c>
      <c r="B109" s="26" t="s">
        <v>202</v>
      </c>
      <c r="C109" s="104"/>
      <c r="D109" s="104"/>
      <c r="E109" s="105">
        <f t="shared" si="81"/>
        <v>0</v>
      </c>
      <c r="F109" s="104"/>
      <c r="G109" s="104"/>
      <c r="H109" s="105">
        <f t="shared" si="82"/>
        <v>0</v>
      </c>
      <c r="I109" s="105">
        <f t="shared" si="83"/>
        <v>0</v>
      </c>
      <c r="J109" s="104"/>
      <c r="K109" s="105">
        <f t="shared" si="84"/>
        <v>0</v>
      </c>
      <c r="L109" s="106"/>
      <c r="M109" s="104"/>
      <c r="N109" s="104"/>
      <c r="P109" s="14" t="str">
        <f t="shared" si="85"/>
        <v>12.3</v>
      </c>
      <c r="Q109" s="14" t="str">
        <f t="shared" si="86"/>
        <v>Location des lieux</v>
      </c>
      <c r="R109" s="66">
        <f t="shared" si="87"/>
        <v>0</v>
      </c>
      <c r="S109" s="15"/>
    </row>
    <row r="110" spans="1:19" ht="15" customHeight="1">
      <c r="A110" s="94" t="s">
        <v>203</v>
      </c>
      <c r="B110" s="26" t="s">
        <v>204</v>
      </c>
      <c r="C110" s="104"/>
      <c r="D110" s="104"/>
      <c r="E110" s="105">
        <f t="shared" si="81"/>
        <v>0</v>
      </c>
      <c r="F110" s="104"/>
      <c r="G110" s="104"/>
      <c r="H110" s="105">
        <f t="shared" si="82"/>
        <v>0</v>
      </c>
      <c r="I110" s="105">
        <f t="shared" si="83"/>
        <v>0</v>
      </c>
      <c r="J110" s="104"/>
      <c r="K110" s="105">
        <f t="shared" si="84"/>
        <v>0</v>
      </c>
      <c r="L110" s="106"/>
      <c r="M110" s="104"/>
      <c r="N110" s="104"/>
      <c r="P110" s="14" t="str">
        <f t="shared" si="85"/>
        <v>12.4</v>
      </c>
      <c r="Q110" s="14" t="str">
        <f t="shared" si="86"/>
        <v>Tech/AV</v>
      </c>
      <c r="R110" s="66">
        <f t="shared" si="87"/>
        <v>0</v>
      </c>
      <c r="S110" s="15"/>
    </row>
    <row r="111" spans="1:19" ht="15" customHeight="1">
      <c r="A111" s="94" t="s">
        <v>205</v>
      </c>
      <c r="B111" s="26" t="s">
        <v>206</v>
      </c>
      <c r="C111" s="104"/>
      <c r="D111" s="104"/>
      <c r="E111" s="105">
        <f t="shared" si="81"/>
        <v>0</v>
      </c>
      <c r="F111" s="104"/>
      <c r="G111" s="104"/>
      <c r="H111" s="105">
        <f t="shared" si="82"/>
        <v>0</v>
      </c>
      <c r="I111" s="105">
        <f t="shared" si="83"/>
        <v>0</v>
      </c>
      <c r="J111" s="104"/>
      <c r="K111" s="105">
        <f t="shared" si="84"/>
        <v>0</v>
      </c>
      <c r="L111" s="106"/>
      <c r="M111" s="104"/>
      <c r="N111" s="104"/>
      <c r="P111" s="14" t="str">
        <f t="shared" si="85"/>
        <v>12.5</v>
      </c>
      <c r="Q111" s="14" t="str">
        <f t="shared" si="86"/>
        <v>Voyage</v>
      </c>
      <c r="R111" s="66">
        <f t="shared" si="87"/>
        <v>0</v>
      </c>
      <c r="S111" s="15"/>
    </row>
    <row r="112" spans="1:19" ht="15" customHeight="1">
      <c r="A112" s="94" t="s">
        <v>207</v>
      </c>
      <c r="B112" s="26" t="s">
        <v>208</v>
      </c>
      <c r="C112" s="104"/>
      <c r="D112" s="104"/>
      <c r="E112" s="105">
        <f t="shared" si="81"/>
        <v>0</v>
      </c>
      <c r="F112" s="104"/>
      <c r="G112" s="104"/>
      <c r="H112" s="105">
        <f t="shared" si="82"/>
        <v>0</v>
      </c>
      <c r="I112" s="105">
        <f t="shared" si="83"/>
        <v>0</v>
      </c>
      <c r="J112" s="104"/>
      <c r="K112" s="105">
        <f t="shared" si="84"/>
        <v>0</v>
      </c>
      <c r="L112" s="106"/>
      <c r="M112" s="104"/>
      <c r="N112" s="104"/>
      <c r="P112" s="14" t="str">
        <f t="shared" si="85"/>
        <v>12.6</v>
      </c>
      <c r="Q112" s="14" t="str">
        <f t="shared" si="86"/>
        <v>Matériels promotionnels</v>
      </c>
      <c r="R112" s="66">
        <f t="shared" si="87"/>
        <v>0</v>
      </c>
      <c r="S112" s="15"/>
    </row>
    <row r="113" spans="1:19" ht="15" customHeight="1">
      <c r="A113" s="94" t="s">
        <v>209</v>
      </c>
      <c r="B113" s="128" t="s">
        <v>80</v>
      </c>
      <c r="C113" s="104"/>
      <c r="D113" s="104"/>
      <c r="E113" s="105">
        <f t="shared" si="81"/>
        <v>0</v>
      </c>
      <c r="F113" s="104"/>
      <c r="G113" s="104"/>
      <c r="H113" s="105">
        <f t="shared" si="82"/>
        <v>0</v>
      </c>
      <c r="I113" s="105">
        <f t="shared" si="83"/>
        <v>0</v>
      </c>
      <c r="J113" s="104"/>
      <c r="K113" s="105">
        <f t="shared" si="84"/>
        <v>0</v>
      </c>
      <c r="L113" s="106"/>
      <c r="M113" s="104"/>
      <c r="N113" s="104"/>
      <c r="P113" s="14" t="str">
        <f t="shared" si="85"/>
        <v>12.7</v>
      </c>
      <c r="Q113" s="14" t="str">
        <f t="shared" si="86"/>
        <v>Autre (préciser) :</v>
      </c>
      <c r="R113" s="66">
        <f t="shared" si="87"/>
        <v>0</v>
      </c>
      <c r="S113" s="15"/>
    </row>
    <row r="114" spans="1:19" ht="15" customHeight="1">
      <c r="A114" s="96"/>
      <c r="B114" s="33" t="s">
        <v>210</v>
      </c>
      <c r="C114" s="107">
        <f>SUM(C107:C113)</f>
        <v>0</v>
      </c>
      <c r="D114" s="107">
        <f t="shared" ref="D114:K114" si="88">SUM(D107:D113)</f>
        <v>0</v>
      </c>
      <c r="E114" s="107">
        <f t="shared" si="88"/>
        <v>0</v>
      </c>
      <c r="F114" s="107">
        <f t="shared" si="88"/>
        <v>0</v>
      </c>
      <c r="G114" s="107">
        <f t="shared" si="88"/>
        <v>0</v>
      </c>
      <c r="H114" s="107">
        <f t="shared" si="88"/>
        <v>0</v>
      </c>
      <c r="I114" s="107">
        <f t="shared" si="88"/>
        <v>0</v>
      </c>
      <c r="J114" s="107">
        <f t="shared" si="88"/>
        <v>0</v>
      </c>
      <c r="K114" s="107">
        <f t="shared" si="88"/>
        <v>0</v>
      </c>
      <c r="L114" s="108"/>
      <c r="M114" s="107">
        <f>SUM(M107:M113)</f>
        <v>0</v>
      </c>
      <c r="N114" s="107">
        <f>SUM(N107:N113)</f>
        <v>0</v>
      </c>
      <c r="Q114" s="17" t="str">
        <f>B114</f>
        <v>Total - Projections dans les communautées</v>
      </c>
      <c r="R114" s="66">
        <f t="shared" si="87"/>
        <v>0</v>
      </c>
      <c r="S114" s="15"/>
    </row>
    <row r="115" spans="1:19" ht="15" customHeight="1">
      <c r="A115" s="96"/>
      <c r="B115" s="33"/>
      <c r="C115" s="109"/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R115" s="67"/>
    </row>
    <row r="116" spans="1:19" ht="15" customHeight="1">
      <c r="A116" s="65" t="s">
        <v>39</v>
      </c>
      <c r="B116" s="35" t="s">
        <v>40</v>
      </c>
      <c r="C116" s="109"/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P116" s="9" t="str">
        <f t="shared" ref="P116" si="89">A116</f>
        <v>13.0</v>
      </c>
      <c r="Q116" s="9" t="str">
        <f t="shared" ref="Q116" si="90">B116</f>
        <v>Campagne d'impact</v>
      </c>
      <c r="R116" s="67"/>
    </row>
    <row r="117" spans="1:19" ht="15" customHeight="1">
      <c r="A117" s="94" t="s">
        <v>211</v>
      </c>
      <c r="B117" s="27" t="s">
        <v>212</v>
      </c>
      <c r="C117" s="104"/>
      <c r="D117" s="104"/>
      <c r="E117" s="105">
        <f>SUM(C117:D117)</f>
        <v>0</v>
      </c>
      <c r="F117" s="104"/>
      <c r="G117" s="104"/>
      <c r="H117" s="105">
        <f>SUM(F117:G117)</f>
        <v>0</v>
      </c>
      <c r="I117" s="105">
        <f>H117+E117</f>
        <v>0</v>
      </c>
      <c r="J117" s="104"/>
      <c r="K117" s="105">
        <f>J117-I117</f>
        <v>0</v>
      </c>
      <c r="L117" s="106"/>
      <c r="M117" s="104"/>
      <c r="N117" s="104"/>
      <c r="P117" s="14" t="str">
        <f t="shared" ref="P117" si="91">A117</f>
        <v>13.1</v>
      </c>
      <c r="Q117" s="14" t="str">
        <f t="shared" ref="Q117" si="92">B117</f>
        <v>producteur·trice d’impact</v>
      </c>
      <c r="R117" s="66">
        <f t="shared" ref="R117" si="93">K117</f>
        <v>0</v>
      </c>
      <c r="S117" s="15"/>
    </row>
    <row r="118" spans="1:19" ht="15" customHeight="1">
      <c r="A118" s="94" t="s">
        <v>213</v>
      </c>
      <c r="B118" s="27" t="s">
        <v>200</v>
      </c>
      <c r="C118" s="104"/>
      <c r="D118" s="104"/>
      <c r="E118" s="105">
        <f t="shared" ref="E118:E125" si="94">SUM(C118:D118)</f>
        <v>0</v>
      </c>
      <c r="F118" s="104"/>
      <c r="G118" s="104"/>
      <c r="H118" s="105">
        <f t="shared" ref="H118:H125" si="95">SUM(F118:G118)</f>
        <v>0</v>
      </c>
      <c r="I118" s="105">
        <f t="shared" ref="I118:I125" si="96">H118+E118</f>
        <v>0</v>
      </c>
      <c r="J118" s="104"/>
      <c r="K118" s="105">
        <f t="shared" ref="K118:K125" si="97">J118-I118</f>
        <v>0</v>
      </c>
      <c r="L118" s="106"/>
      <c r="M118" s="104"/>
      <c r="N118" s="104"/>
      <c r="P118" s="14" t="str">
        <f t="shared" ref="P118:P125" si="98">A118</f>
        <v>13.2</v>
      </c>
      <c r="Q118" s="14" t="str">
        <f t="shared" ref="Q118:Q125" si="99">B118</f>
        <v xml:space="preserve">Hébergement et transport    </v>
      </c>
      <c r="R118" s="66">
        <f t="shared" ref="R118:R126" si="100">K118</f>
        <v>0</v>
      </c>
      <c r="S118" s="15"/>
    </row>
    <row r="119" spans="1:19" ht="15" customHeight="1">
      <c r="A119" s="94" t="s">
        <v>214</v>
      </c>
      <c r="B119" s="56" t="s">
        <v>215</v>
      </c>
      <c r="C119" s="104"/>
      <c r="D119" s="104"/>
      <c r="E119" s="105">
        <f t="shared" si="94"/>
        <v>0</v>
      </c>
      <c r="F119" s="104"/>
      <c r="G119" s="104"/>
      <c r="H119" s="105">
        <f t="shared" si="95"/>
        <v>0</v>
      </c>
      <c r="I119" s="105">
        <f t="shared" si="96"/>
        <v>0</v>
      </c>
      <c r="J119" s="104"/>
      <c r="K119" s="105">
        <f t="shared" si="97"/>
        <v>0</v>
      </c>
      <c r="L119" s="106"/>
      <c r="M119" s="104"/>
      <c r="N119" s="104"/>
      <c r="P119" s="14" t="str">
        <f t="shared" si="98"/>
        <v>13.3</v>
      </c>
      <c r="Q119" s="14" t="str">
        <f t="shared" si="99"/>
        <v>Création de contenu</v>
      </c>
      <c r="R119" s="66">
        <f t="shared" si="100"/>
        <v>0</v>
      </c>
      <c r="S119" s="15"/>
    </row>
    <row r="120" spans="1:19" ht="15" customHeight="1">
      <c r="A120" s="94" t="s">
        <v>216</v>
      </c>
      <c r="B120" s="56" t="s">
        <v>217</v>
      </c>
      <c r="C120" s="104"/>
      <c r="D120" s="104"/>
      <c r="E120" s="105">
        <f t="shared" si="94"/>
        <v>0</v>
      </c>
      <c r="F120" s="104"/>
      <c r="G120" s="104"/>
      <c r="H120" s="105">
        <f t="shared" si="95"/>
        <v>0</v>
      </c>
      <c r="I120" s="105">
        <f t="shared" si="96"/>
        <v>0</v>
      </c>
      <c r="J120" s="104"/>
      <c r="K120" s="105">
        <f t="shared" si="97"/>
        <v>0</v>
      </c>
      <c r="L120" s="106"/>
      <c r="M120" s="104"/>
      <c r="N120" s="104"/>
      <c r="P120" s="14" t="str">
        <f t="shared" si="98"/>
        <v>13.4</v>
      </c>
      <c r="Q120" s="14" t="str">
        <f t="shared" si="99"/>
        <v>Honoraires des conférenciers</v>
      </c>
      <c r="R120" s="66">
        <f t="shared" si="100"/>
        <v>0</v>
      </c>
      <c r="S120" s="15"/>
    </row>
    <row r="121" spans="1:19" ht="15" customHeight="1">
      <c r="A121" s="94" t="s">
        <v>218</v>
      </c>
      <c r="B121" s="26" t="s">
        <v>202</v>
      </c>
      <c r="C121" s="104"/>
      <c r="D121" s="104"/>
      <c r="E121" s="105">
        <f t="shared" si="94"/>
        <v>0</v>
      </c>
      <c r="F121" s="104"/>
      <c r="G121" s="104"/>
      <c r="H121" s="105">
        <f t="shared" si="95"/>
        <v>0</v>
      </c>
      <c r="I121" s="105">
        <f t="shared" si="96"/>
        <v>0</v>
      </c>
      <c r="J121" s="104"/>
      <c r="K121" s="105">
        <f t="shared" si="97"/>
        <v>0</v>
      </c>
      <c r="L121" s="106"/>
      <c r="M121" s="104"/>
      <c r="N121" s="104"/>
      <c r="P121" s="14" t="str">
        <f t="shared" si="98"/>
        <v>13.5</v>
      </c>
      <c r="Q121" s="14" t="str">
        <f t="shared" si="99"/>
        <v>Location des lieux</v>
      </c>
      <c r="R121" s="66">
        <f t="shared" si="100"/>
        <v>0</v>
      </c>
      <c r="S121" s="15"/>
    </row>
    <row r="122" spans="1:19" ht="15" customHeight="1">
      <c r="A122" s="94" t="s">
        <v>219</v>
      </c>
      <c r="B122" s="26" t="s">
        <v>204</v>
      </c>
      <c r="C122" s="104"/>
      <c r="D122" s="104"/>
      <c r="E122" s="105">
        <f t="shared" si="94"/>
        <v>0</v>
      </c>
      <c r="F122" s="104"/>
      <c r="G122" s="104"/>
      <c r="H122" s="105">
        <f t="shared" si="95"/>
        <v>0</v>
      </c>
      <c r="I122" s="105">
        <f t="shared" si="96"/>
        <v>0</v>
      </c>
      <c r="J122" s="104"/>
      <c r="K122" s="105">
        <f t="shared" si="97"/>
        <v>0</v>
      </c>
      <c r="L122" s="106"/>
      <c r="M122" s="104"/>
      <c r="N122" s="104"/>
      <c r="P122" s="14" t="str">
        <f t="shared" si="98"/>
        <v>13.6</v>
      </c>
      <c r="Q122" s="14" t="str">
        <f t="shared" si="99"/>
        <v>Tech/AV</v>
      </c>
      <c r="R122" s="66">
        <f t="shared" si="100"/>
        <v>0</v>
      </c>
      <c r="S122" s="15"/>
    </row>
    <row r="123" spans="1:19" ht="15" customHeight="1">
      <c r="A123" s="94" t="s">
        <v>220</v>
      </c>
      <c r="B123" s="26" t="s">
        <v>221</v>
      </c>
      <c r="C123" s="104"/>
      <c r="D123" s="104"/>
      <c r="E123" s="105">
        <f t="shared" si="94"/>
        <v>0</v>
      </c>
      <c r="F123" s="104"/>
      <c r="G123" s="104"/>
      <c r="H123" s="105">
        <f t="shared" si="95"/>
        <v>0</v>
      </c>
      <c r="I123" s="105">
        <f t="shared" si="96"/>
        <v>0</v>
      </c>
      <c r="J123" s="104"/>
      <c r="K123" s="105">
        <f t="shared" si="97"/>
        <v>0</v>
      </c>
      <c r="L123" s="106"/>
      <c r="M123" s="104"/>
      <c r="N123" s="104"/>
      <c r="P123" s="14" t="str">
        <f t="shared" si="98"/>
        <v>13.7</v>
      </c>
      <c r="Q123" s="14" t="str">
        <f t="shared" si="99"/>
        <v>Guides de discussion</v>
      </c>
      <c r="R123" s="66">
        <f t="shared" si="100"/>
        <v>0</v>
      </c>
      <c r="S123" s="15"/>
    </row>
    <row r="124" spans="1:19" ht="15" customHeight="1">
      <c r="A124" s="94" t="s">
        <v>222</v>
      </c>
      <c r="B124" s="26" t="s">
        <v>208</v>
      </c>
      <c r="C124" s="104"/>
      <c r="D124" s="104"/>
      <c r="E124" s="105">
        <f t="shared" si="94"/>
        <v>0</v>
      </c>
      <c r="F124" s="104"/>
      <c r="G124" s="104"/>
      <c r="H124" s="105">
        <f t="shared" si="95"/>
        <v>0</v>
      </c>
      <c r="I124" s="105">
        <f t="shared" si="96"/>
        <v>0</v>
      </c>
      <c r="J124" s="104"/>
      <c r="K124" s="105">
        <f t="shared" si="97"/>
        <v>0</v>
      </c>
      <c r="L124" s="106"/>
      <c r="M124" s="104"/>
      <c r="N124" s="104"/>
      <c r="P124" s="14" t="str">
        <f t="shared" si="98"/>
        <v>13.8</v>
      </c>
      <c r="Q124" s="14" t="str">
        <f t="shared" si="99"/>
        <v>Matériels promotionnels</v>
      </c>
      <c r="R124" s="66">
        <f t="shared" si="100"/>
        <v>0</v>
      </c>
      <c r="S124" s="15"/>
    </row>
    <row r="125" spans="1:19" ht="15" customHeight="1">
      <c r="A125" s="94" t="s">
        <v>223</v>
      </c>
      <c r="B125" s="128" t="s">
        <v>80</v>
      </c>
      <c r="C125" s="104"/>
      <c r="D125" s="104"/>
      <c r="E125" s="105">
        <f t="shared" si="94"/>
        <v>0</v>
      </c>
      <c r="F125" s="104"/>
      <c r="G125" s="104"/>
      <c r="H125" s="105">
        <f t="shared" si="95"/>
        <v>0</v>
      </c>
      <c r="I125" s="105">
        <f t="shared" si="96"/>
        <v>0</v>
      </c>
      <c r="J125" s="104"/>
      <c r="K125" s="105">
        <f t="shared" si="97"/>
        <v>0</v>
      </c>
      <c r="L125" s="106"/>
      <c r="M125" s="104"/>
      <c r="N125" s="104"/>
      <c r="P125" s="14" t="str">
        <f t="shared" si="98"/>
        <v>13.9</v>
      </c>
      <c r="Q125" s="14" t="str">
        <f t="shared" si="99"/>
        <v>Autre (préciser) :</v>
      </c>
      <c r="R125" s="66">
        <f t="shared" si="100"/>
        <v>0</v>
      </c>
      <c r="S125" s="15"/>
    </row>
    <row r="126" spans="1:19" ht="15" customHeight="1">
      <c r="A126" s="96"/>
      <c r="B126" s="33" t="s">
        <v>224</v>
      </c>
      <c r="C126" s="107">
        <f>SUM(C117:C125)</f>
        <v>0</v>
      </c>
      <c r="D126" s="107">
        <f t="shared" ref="D126:K126" si="101">SUM(D117:D125)</f>
        <v>0</v>
      </c>
      <c r="E126" s="107">
        <f t="shared" si="101"/>
        <v>0</v>
      </c>
      <c r="F126" s="107">
        <f t="shared" si="101"/>
        <v>0</v>
      </c>
      <c r="G126" s="107">
        <f t="shared" si="101"/>
        <v>0</v>
      </c>
      <c r="H126" s="107">
        <f t="shared" si="101"/>
        <v>0</v>
      </c>
      <c r="I126" s="107">
        <f t="shared" si="101"/>
        <v>0</v>
      </c>
      <c r="J126" s="107">
        <f t="shared" si="101"/>
        <v>0</v>
      </c>
      <c r="K126" s="107">
        <f t="shared" si="101"/>
        <v>0</v>
      </c>
      <c r="L126" s="108"/>
      <c r="M126" s="107">
        <f>SUM(M117:M125)</f>
        <v>0</v>
      </c>
      <c r="N126" s="107">
        <f>SUM(N117:N125)</f>
        <v>0</v>
      </c>
      <c r="Q126" s="17" t="str">
        <f>B126</f>
        <v>Total - Campagne d'impact</v>
      </c>
      <c r="R126" s="66">
        <f t="shared" si="100"/>
        <v>0</v>
      </c>
      <c r="S126" s="15"/>
    </row>
    <row r="127" spans="1:19" ht="15" customHeight="1">
      <c r="A127" s="96"/>
      <c r="B127" s="33"/>
      <c r="C127" s="109"/>
      <c r="D127" s="109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R127" s="67"/>
    </row>
    <row r="128" spans="1:19" ht="15" customHeight="1">
      <c r="A128" s="65" t="s">
        <v>41</v>
      </c>
      <c r="B128" s="35" t="s">
        <v>42</v>
      </c>
      <c r="C128" s="109"/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P128" s="9" t="str">
        <f t="shared" ref="P128" si="102">A128</f>
        <v>14.0</v>
      </c>
      <c r="Q128" s="9" t="str">
        <f t="shared" ref="Q128" si="103">B128</f>
        <v>Programmation en salle</v>
      </c>
      <c r="R128" s="67"/>
    </row>
    <row r="129" spans="1:19" ht="15" customHeight="1">
      <c r="A129" s="94" t="s">
        <v>225</v>
      </c>
      <c r="B129" s="26" t="s">
        <v>226</v>
      </c>
      <c r="C129" s="104"/>
      <c r="D129" s="104"/>
      <c r="E129" s="105">
        <f>SUM(C129:D129)</f>
        <v>0</v>
      </c>
      <c r="F129" s="104"/>
      <c r="G129" s="104"/>
      <c r="H129" s="105">
        <f>SUM(F129:G129)</f>
        <v>0</v>
      </c>
      <c r="I129" s="105">
        <f>H129+E129</f>
        <v>0</v>
      </c>
      <c r="J129" s="104"/>
      <c r="K129" s="105">
        <f>J129-I129</f>
        <v>0</v>
      </c>
      <c r="L129" s="106"/>
      <c r="M129" s="104"/>
      <c r="N129" s="104"/>
      <c r="P129" s="14" t="str">
        <f t="shared" ref="P129" si="104">A129</f>
        <v>14.1</v>
      </c>
      <c r="Q129" s="14" t="str">
        <f t="shared" ref="Q129" si="105">B129</f>
        <v>programmateur·trice de salles (pigiste)</v>
      </c>
      <c r="R129" s="66">
        <f t="shared" ref="R129:R130" si="106">K129</f>
        <v>0</v>
      </c>
      <c r="S129" s="15"/>
    </row>
    <row r="130" spans="1:19" ht="15" customHeight="1">
      <c r="A130" s="96" t="s">
        <v>227</v>
      </c>
      <c r="B130" s="33" t="s">
        <v>228</v>
      </c>
      <c r="C130" s="107">
        <f>SUM(C129)</f>
        <v>0</v>
      </c>
      <c r="D130" s="107">
        <f t="shared" ref="D130:N130" si="107">SUM(D129)</f>
        <v>0</v>
      </c>
      <c r="E130" s="107">
        <f t="shared" si="107"/>
        <v>0</v>
      </c>
      <c r="F130" s="107">
        <f t="shared" si="107"/>
        <v>0</v>
      </c>
      <c r="G130" s="107">
        <f t="shared" si="107"/>
        <v>0</v>
      </c>
      <c r="H130" s="107">
        <f t="shared" si="107"/>
        <v>0</v>
      </c>
      <c r="I130" s="107">
        <f t="shared" si="107"/>
        <v>0</v>
      </c>
      <c r="J130" s="107">
        <f t="shared" si="107"/>
        <v>0</v>
      </c>
      <c r="K130" s="107">
        <f t="shared" si="107"/>
        <v>0</v>
      </c>
      <c r="L130" s="110"/>
      <c r="M130" s="107">
        <f t="shared" si="107"/>
        <v>0</v>
      </c>
      <c r="N130" s="107">
        <f t="shared" si="107"/>
        <v>0</v>
      </c>
      <c r="Q130" s="17" t="str">
        <f>B130</f>
        <v>Total - Programmation en salle</v>
      </c>
      <c r="R130" s="66">
        <f t="shared" si="106"/>
        <v>0</v>
      </c>
      <c r="S130" s="15"/>
    </row>
    <row r="131" spans="1:19" ht="15" customHeight="1">
      <c r="A131" s="96"/>
      <c r="B131" s="33"/>
      <c r="C131" s="109"/>
      <c r="D131" s="109"/>
      <c r="E131" s="109"/>
      <c r="F131" s="109"/>
      <c r="G131" s="109"/>
      <c r="H131" s="109"/>
      <c r="I131" s="109"/>
      <c r="J131" s="109"/>
      <c r="K131" s="109"/>
      <c r="L131" s="109"/>
      <c r="M131" s="109"/>
      <c r="N131" s="109"/>
      <c r="R131" s="67"/>
    </row>
    <row r="132" spans="1:19" ht="15" customHeight="1">
      <c r="A132" s="96" t="s">
        <v>43</v>
      </c>
      <c r="B132" s="40" t="s">
        <v>229</v>
      </c>
      <c r="C132" s="109"/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P132" s="9" t="str">
        <f t="shared" ref="P132" si="108">A132</f>
        <v>15.0</v>
      </c>
      <c r="Q132" s="9" t="str">
        <f t="shared" ref="Q132" si="109">B132</f>
        <v>Plateforme promotionnelle auxilliaire</v>
      </c>
      <c r="R132" s="67"/>
    </row>
    <row r="133" spans="1:19" ht="15" customHeight="1">
      <c r="A133" s="97" t="s">
        <v>230</v>
      </c>
      <c r="B133" s="26" t="s">
        <v>132</v>
      </c>
      <c r="C133" s="104"/>
      <c r="D133" s="104"/>
      <c r="E133" s="105">
        <f>SUM(C133:D133)</f>
        <v>0</v>
      </c>
      <c r="F133" s="104"/>
      <c r="G133" s="104"/>
      <c r="H133" s="105">
        <f>SUM(F133:G133)</f>
        <v>0</v>
      </c>
      <c r="I133" s="105">
        <f>H133+E133</f>
        <v>0</v>
      </c>
      <c r="J133" s="104"/>
      <c r="K133" s="105">
        <f>J133-I133</f>
        <v>0</v>
      </c>
      <c r="L133" s="106"/>
      <c r="M133" s="104"/>
      <c r="N133" s="104"/>
      <c r="P133" s="14" t="str">
        <f t="shared" ref="P133" si="110">A133</f>
        <v>15.1</v>
      </c>
      <c r="Q133" s="14" t="str">
        <f t="shared" ref="Q133" si="111">B133</f>
        <v>Télévision</v>
      </c>
      <c r="R133" s="66">
        <f t="shared" ref="R133" si="112">K133</f>
        <v>0</v>
      </c>
      <c r="S133" s="15"/>
    </row>
    <row r="134" spans="1:19" ht="15" customHeight="1">
      <c r="A134" s="97" t="s">
        <v>231</v>
      </c>
      <c r="B134" s="26" t="s">
        <v>232</v>
      </c>
      <c r="C134" s="104"/>
      <c r="D134" s="104"/>
      <c r="E134" s="105">
        <f t="shared" ref="E134:E136" si="113">SUM(C134:D134)</f>
        <v>0</v>
      </c>
      <c r="F134" s="104"/>
      <c r="G134" s="104"/>
      <c r="H134" s="105">
        <f t="shared" ref="H134:H136" si="114">SUM(F134:G134)</f>
        <v>0</v>
      </c>
      <c r="I134" s="105">
        <f t="shared" ref="I134:I136" si="115">H134+E134</f>
        <v>0</v>
      </c>
      <c r="J134" s="104"/>
      <c r="K134" s="105">
        <f t="shared" ref="K134:K136" si="116">J134-I134</f>
        <v>0</v>
      </c>
      <c r="L134" s="106"/>
      <c r="M134" s="104"/>
      <c r="N134" s="104"/>
      <c r="P134" s="14" t="str">
        <f t="shared" ref="P134:P136" si="117">A134</f>
        <v>15.2</v>
      </c>
      <c r="Q134" s="14" t="str">
        <f t="shared" ref="Q134:Q136" si="118">B134</f>
        <v>VSD</v>
      </c>
      <c r="R134" s="66">
        <f t="shared" ref="R134:R137" si="119">K134</f>
        <v>0</v>
      </c>
      <c r="S134" s="15"/>
    </row>
    <row r="135" spans="1:19" ht="15" customHeight="1">
      <c r="A135" s="97" t="s">
        <v>233</v>
      </c>
      <c r="B135" s="26" t="s">
        <v>234</v>
      </c>
      <c r="C135" s="104"/>
      <c r="D135" s="104"/>
      <c r="E135" s="105">
        <f t="shared" si="113"/>
        <v>0</v>
      </c>
      <c r="F135" s="104"/>
      <c r="G135" s="104"/>
      <c r="H135" s="105">
        <f t="shared" si="114"/>
        <v>0</v>
      </c>
      <c r="I135" s="105">
        <f t="shared" si="115"/>
        <v>0</v>
      </c>
      <c r="J135" s="104"/>
      <c r="K135" s="105">
        <f t="shared" si="116"/>
        <v>0</v>
      </c>
      <c r="L135" s="106"/>
      <c r="M135" s="104"/>
      <c r="N135" s="104"/>
      <c r="P135" s="14" t="str">
        <f t="shared" si="117"/>
        <v>15.3</v>
      </c>
      <c r="Q135" s="14" t="str">
        <f t="shared" si="118"/>
        <v>Distribution numérique</v>
      </c>
      <c r="R135" s="66">
        <f t="shared" si="119"/>
        <v>0</v>
      </c>
      <c r="S135" s="15"/>
    </row>
    <row r="136" spans="1:19" ht="15" customHeight="1">
      <c r="A136" s="98" t="s">
        <v>235</v>
      </c>
      <c r="B136" s="128" t="s">
        <v>80</v>
      </c>
      <c r="C136" s="104"/>
      <c r="D136" s="104"/>
      <c r="E136" s="105">
        <f t="shared" si="113"/>
        <v>0</v>
      </c>
      <c r="F136" s="104"/>
      <c r="G136" s="104"/>
      <c r="H136" s="105">
        <f t="shared" si="114"/>
        <v>0</v>
      </c>
      <c r="I136" s="105">
        <f t="shared" si="115"/>
        <v>0</v>
      </c>
      <c r="J136" s="104"/>
      <c r="K136" s="105">
        <f t="shared" si="116"/>
        <v>0</v>
      </c>
      <c r="L136" s="106"/>
      <c r="M136" s="104"/>
      <c r="N136" s="104"/>
      <c r="P136" s="14" t="str">
        <f t="shared" si="117"/>
        <v>15.4</v>
      </c>
      <c r="Q136" s="14" t="str">
        <f t="shared" si="118"/>
        <v>Autre (préciser) :</v>
      </c>
      <c r="R136" s="66">
        <f t="shared" si="119"/>
        <v>0</v>
      </c>
      <c r="S136" s="15"/>
    </row>
    <row r="137" spans="1:19" ht="15" customHeight="1">
      <c r="A137" s="99"/>
      <c r="B137" s="33" t="s">
        <v>236</v>
      </c>
      <c r="C137" s="107">
        <f>SUM(C133:C136)</f>
        <v>0</v>
      </c>
      <c r="D137" s="107">
        <f t="shared" ref="D137:N137" si="120">SUM(D133:D136)</f>
        <v>0</v>
      </c>
      <c r="E137" s="107">
        <f t="shared" si="120"/>
        <v>0</v>
      </c>
      <c r="F137" s="107">
        <f t="shared" si="120"/>
        <v>0</v>
      </c>
      <c r="G137" s="107">
        <f t="shared" si="120"/>
        <v>0</v>
      </c>
      <c r="H137" s="107">
        <f t="shared" si="120"/>
        <v>0</v>
      </c>
      <c r="I137" s="107">
        <f t="shared" si="120"/>
        <v>0</v>
      </c>
      <c r="J137" s="107">
        <f t="shared" si="120"/>
        <v>0</v>
      </c>
      <c r="K137" s="107">
        <f t="shared" si="120"/>
        <v>0</v>
      </c>
      <c r="L137" s="110"/>
      <c r="M137" s="107">
        <f t="shared" si="120"/>
        <v>0</v>
      </c>
      <c r="N137" s="107">
        <f t="shared" si="120"/>
        <v>0</v>
      </c>
      <c r="Q137" s="17" t="str">
        <f>B137</f>
        <v>Total - Plateforme promotionnelle auxiliaire</v>
      </c>
      <c r="R137" s="66">
        <f t="shared" si="119"/>
        <v>0</v>
      </c>
      <c r="S137" s="15"/>
    </row>
    <row r="138" spans="1:19" ht="15" customHeight="1">
      <c r="A138" s="96"/>
      <c r="B138" s="33"/>
      <c r="C138" s="109"/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R138" s="67"/>
    </row>
    <row r="139" spans="1:19" ht="15" customHeight="1">
      <c r="A139" s="96" t="s">
        <v>45</v>
      </c>
      <c r="B139" s="40" t="s">
        <v>237</v>
      </c>
      <c r="C139" s="109"/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P139" s="9" t="str">
        <f t="shared" ref="P139" si="121">A139</f>
        <v>16.0</v>
      </c>
      <c r="Q139" s="9" t="str">
        <f t="shared" ref="Q139" si="122">B139</f>
        <v xml:space="preserve">Censure / Classification </v>
      </c>
      <c r="R139" s="67"/>
    </row>
    <row r="140" spans="1:19" ht="15" customHeight="1">
      <c r="A140" s="95" t="s">
        <v>238</v>
      </c>
      <c r="B140" s="26" t="s">
        <v>239</v>
      </c>
      <c r="C140" s="104"/>
      <c r="D140" s="104"/>
      <c r="E140" s="105">
        <f>SUM(C140:D140)</f>
        <v>0</v>
      </c>
      <c r="F140" s="104"/>
      <c r="G140" s="104"/>
      <c r="H140" s="105">
        <f t="shared" ref="H140" si="123">SUM(F140:G140)</f>
        <v>0</v>
      </c>
      <c r="I140" s="105">
        <f>H140+E140</f>
        <v>0</v>
      </c>
      <c r="J140" s="104"/>
      <c r="K140" s="105">
        <f t="shared" ref="K140" si="124">J140-I140</f>
        <v>0</v>
      </c>
      <c r="L140" s="106"/>
      <c r="M140" s="104"/>
      <c r="N140" s="104"/>
      <c r="P140" s="14" t="str">
        <f t="shared" ref="P140" si="125">A140</f>
        <v>16.1</v>
      </c>
      <c r="Q140" s="14" t="str">
        <f t="shared" ref="Q140" si="126">B140</f>
        <v>Frais de censure / classification</v>
      </c>
      <c r="R140" s="66">
        <f t="shared" ref="R140:R144" si="127">K140</f>
        <v>0</v>
      </c>
      <c r="S140" s="15"/>
    </row>
    <row r="141" spans="1:19" ht="15" customHeight="1">
      <c r="A141" s="99" t="s">
        <v>227</v>
      </c>
      <c r="B141" s="33" t="s">
        <v>240</v>
      </c>
      <c r="C141" s="107">
        <f>SUM(C140)</f>
        <v>0</v>
      </c>
      <c r="D141" s="107">
        <f t="shared" ref="D141" si="128">SUM(D140)</f>
        <v>0</v>
      </c>
      <c r="E141" s="107">
        <f t="shared" ref="E141" si="129">SUM(E140)</f>
        <v>0</v>
      </c>
      <c r="F141" s="107">
        <f t="shared" ref="F141" si="130">SUM(F140)</f>
        <v>0</v>
      </c>
      <c r="G141" s="107">
        <f t="shared" ref="G141" si="131">SUM(G140)</f>
        <v>0</v>
      </c>
      <c r="H141" s="107">
        <f t="shared" ref="H141" si="132">SUM(H140)</f>
        <v>0</v>
      </c>
      <c r="I141" s="107">
        <f>SUM(I140)</f>
        <v>0</v>
      </c>
      <c r="J141" s="107">
        <f t="shared" ref="J141" si="133">SUM(J140)</f>
        <v>0</v>
      </c>
      <c r="K141" s="107">
        <f t="shared" ref="K141" si="134">SUM(K140)</f>
        <v>0</v>
      </c>
      <c r="L141" s="110"/>
      <c r="M141" s="107">
        <f t="shared" ref="M141" si="135">SUM(M140)</f>
        <v>0</v>
      </c>
      <c r="N141" s="107">
        <f t="shared" ref="N141" si="136">SUM(N140)</f>
        <v>0</v>
      </c>
      <c r="Q141" s="17" t="str">
        <f>B141</f>
        <v>Total - Censure / Classification</v>
      </c>
      <c r="R141" s="66">
        <f t="shared" si="127"/>
        <v>0</v>
      </c>
      <c r="S141" s="15"/>
    </row>
    <row r="142" spans="1:19" ht="15" customHeight="1" thickBot="1">
      <c r="A142" s="96"/>
      <c r="B142" s="33"/>
      <c r="C142" s="109"/>
      <c r="D142" s="109"/>
      <c r="E142" s="109"/>
      <c r="F142" s="109"/>
      <c r="G142" s="109"/>
      <c r="H142" s="109"/>
      <c r="I142" s="109"/>
      <c r="J142" s="109"/>
      <c r="K142" s="109"/>
      <c r="L142" s="109"/>
      <c r="M142" s="109"/>
      <c r="N142" s="109"/>
      <c r="R142" s="67"/>
    </row>
    <row r="143" spans="1:19" s="35" customFormat="1" ht="15" customHeight="1">
      <c r="A143" s="100"/>
      <c r="B143" s="76" t="s">
        <v>241</v>
      </c>
      <c r="C143" s="111">
        <f>C18+C26+C33+C45+C49+C61+C70+C77+C82+C92+C104+C114+C126+C130+C137+C141</f>
        <v>0</v>
      </c>
      <c r="D143" s="111">
        <f t="shared" ref="D143:G143" si="137">D18+D26+D33+D45+D49+D61+D70+D77+D82+D92+D104+D114+D126+D130+D137+D141</f>
        <v>0</v>
      </c>
      <c r="E143" s="112">
        <f>SUM(C143:D143)</f>
        <v>0</v>
      </c>
      <c r="F143" s="111">
        <f t="shared" si="137"/>
        <v>0</v>
      </c>
      <c r="G143" s="111">
        <f t="shared" si="137"/>
        <v>0</v>
      </c>
      <c r="H143" s="112">
        <f>F143+G143</f>
        <v>0</v>
      </c>
      <c r="I143" s="112">
        <f>E143+H143</f>
        <v>0</v>
      </c>
      <c r="J143" s="111">
        <f>J18+J26+J33+J45+J49+J61+J70+J77+J82+J92+J104+J114+J126+J130+J137+J141</f>
        <v>0</v>
      </c>
      <c r="K143" s="112">
        <f>J143-I143</f>
        <v>0</v>
      </c>
      <c r="L143" s="113"/>
      <c r="M143" s="111">
        <f t="shared" ref="M143:N143" si="138">M18+M26+M33+M45+M49+M61+M70+M77+M82+M92+M104+M114+M126+M130+M137+M141</f>
        <v>0</v>
      </c>
      <c r="N143" s="111">
        <f t="shared" si="138"/>
        <v>0</v>
      </c>
      <c r="O143" s="77"/>
      <c r="P143" s="19"/>
      <c r="Q143" s="69" t="str">
        <f t="shared" ref="Q143:Q144" si="139">B143</f>
        <v xml:space="preserve"> Total - Coûts de mise en marché et promotion</v>
      </c>
      <c r="R143" s="79">
        <f t="shared" si="127"/>
        <v>0</v>
      </c>
      <c r="S143" s="80"/>
    </row>
    <row r="144" spans="1:19" s="35" customFormat="1" ht="15" customHeight="1">
      <c r="A144" s="101"/>
      <c r="B144" s="81" t="s">
        <v>48</v>
      </c>
      <c r="C144" s="114"/>
      <c r="D144" s="114"/>
      <c r="E144" s="112">
        <f>SUM(C144:D144)</f>
        <v>0</v>
      </c>
      <c r="F144" s="114"/>
      <c r="G144" s="114"/>
      <c r="H144" s="112">
        <f>SUM(F144:G144)</f>
        <v>0</v>
      </c>
      <c r="I144" s="112">
        <f>H144+E144</f>
        <v>0</v>
      </c>
      <c r="J144" s="114"/>
      <c r="K144" s="112">
        <f>J144-I144</f>
        <v>0</v>
      </c>
      <c r="L144" s="115"/>
      <c r="M144" s="116"/>
      <c r="N144" s="116"/>
      <c r="O144" s="77"/>
      <c r="P144" s="19"/>
      <c r="Q144" s="78" t="str">
        <f t="shared" si="139"/>
        <v>Frais d'administration</v>
      </c>
      <c r="R144" s="79">
        <f t="shared" si="127"/>
        <v>0</v>
      </c>
      <c r="S144" s="80"/>
    </row>
    <row r="145" spans="1:19" s="35" customFormat="1" ht="15" customHeight="1" thickBot="1">
      <c r="A145" s="102" t="s">
        <v>49</v>
      </c>
      <c r="B145" s="82" t="s">
        <v>242</v>
      </c>
      <c r="C145" s="117">
        <f>C143+C144</f>
        <v>0</v>
      </c>
      <c r="D145" s="117">
        <f t="shared" ref="D145:K145" si="140">D143+D144</f>
        <v>0</v>
      </c>
      <c r="E145" s="117">
        <f>E143+E144</f>
        <v>0</v>
      </c>
      <c r="F145" s="117">
        <f t="shared" si="140"/>
        <v>0</v>
      </c>
      <c r="G145" s="117">
        <f t="shared" si="140"/>
        <v>0</v>
      </c>
      <c r="H145" s="117">
        <f>H143+H144</f>
        <v>0</v>
      </c>
      <c r="I145" s="117">
        <f>I143+I144</f>
        <v>0</v>
      </c>
      <c r="J145" s="117">
        <f t="shared" si="140"/>
        <v>0</v>
      </c>
      <c r="K145" s="117">
        <f t="shared" si="140"/>
        <v>0</v>
      </c>
      <c r="L145" s="113"/>
      <c r="M145" s="117">
        <f>M143</f>
        <v>0</v>
      </c>
      <c r="N145" s="117">
        <f>N143</f>
        <v>0</v>
      </c>
      <c r="O145" s="77"/>
      <c r="P145" s="83" t="str">
        <f t="shared" ref="P145" si="141">A145</f>
        <v>17.0</v>
      </c>
      <c r="Q145" s="84" t="str">
        <f>B145</f>
        <v>TOTAL - MISE EN MARCHÉ  ET PROMOTION</v>
      </c>
      <c r="R145" s="85">
        <f>K145</f>
        <v>0</v>
      </c>
      <c r="S145" s="80"/>
    </row>
    <row r="146" spans="1:19" ht="15" customHeight="1">
      <c r="A146" s="96"/>
      <c r="B146" s="33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R146" s="67"/>
    </row>
    <row r="147" spans="1:19" ht="15" customHeight="1">
      <c r="A147" s="156" t="s">
        <v>243</v>
      </c>
      <c r="B147" s="156"/>
      <c r="C147" s="156"/>
      <c r="D147" s="156"/>
      <c r="E147" s="156"/>
      <c r="F147" s="156"/>
      <c r="G147" s="156"/>
      <c r="H147" s="156"/>
      <c r="I147" s="156"/>
      <c r="J147" s="156"/>
      <c r="K147" s="156"/>
      <c r="L147" s="156"/>
      <c r="M147" s="156"/>
      <c r="N147" s="156"/>
      <c r="R147" s="67"/>
    </row>
    <row r="148" spans="1:19" ht="15" customHeight="1">
      <c r="A148" s="65" t="s">
        <v>51</v>
      </c>
      <c r="B148" s="65" t="s">
        <v>244</v>
      </c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R148" s="67"/>
    </row>
    <row r="149" spans="1:19" ht="13.5" thickBot="1">
      <c r="A149" s="58" t="s">
        <v>245</v>
      </c>
      <c r="B149" s="27" t="s">
        <v>246</v>
      </c>
      <c r="C149" s="165" t="s">
        <v>247</v>
      </c>
      <c r="D149" s="165"/>
      <c r="E149" s="165"/>
      <c r="F149" s="165"/>
      <c r="G149" s="165"/>
      <c r="H149" s="166"/>
      <c r="I149" s="105">
        <f>'Eng Auditoires- si applicable'!E35</f>
        <v>0</v>
      </c>
      <c r="J149" s="105">
        <f>'Eng Auditoires- si applicable'!F35</f>
        <v>0</v>
      </c>
      <c r="K149" s="105">
        <f t="shared" ref="K149" si="142">J149-I149</f>
        <v>0</v>
      </c>
      <c r="L149" s="106"/>
      <c r="M149" s="105">
        <f>'Eng Auditoires- si applicable'!I35</f>
        <v>0</v>
      </c>
      <c r="N149" s="105">
        <f>'Eng Auditoires- si applicable'!J35</f>
        <v>0</v>
      </c>
      <c r="P149" s="14" t="str">
        <f t="shared" ref="P149" si="143">A149</f>
        <v>18.1</v>
      </c>
      <c r="Q149" s="133" t="str">
        <f t="shared" ref="Q149" si="144">B149</f>
        <v xml:space="preserve">Engagement des auditoires </v>
      </c>
      <c r="R149" s="66">
        <f t="shared" ref="R149:R151" si="145">K149</f>
        <v>0</v>
      </c>
      <c r="S149" s="171" t="s">
        <v>247</v>
      </c>
    </row>
    <row r="150" spans="1:19" s="35" customFormat="1" ht="15" customHeight="1">
      <c r="A150" s="159" t="s">
        <v>248</v>
      </c>
      <c r="B150" s="160"/>
      <c r="C150" s="167"/>
      <c r="D150" s="167"/>
      <c r="E150" s="167"/>
      <c r="F150" s="167"/>
      <c r="G150" s="167"/>
      <c r="H150" s="168"/>
      <c r="I150" s="111">
        <f t="shared" ref="I150:N150" si="146">I149</f>
        <v>0</v>
      </c>
      <c r="J150" s="111">
        <f t="shared" si="146"/>
        <v>0</v>
      </c>
      <c r="K150" s="111">
        <f>K149</f>
        <v>0</v>
      </c>
      <c r="L150" s="113"/>
      <c r="M150" s="111">
        <f>M149</f>
        <v>0</v>
      </c>
      <c r="N150" s="111">
        <f t="shared" si="146"/>
        <v>0</v>
      </c>
      <c r="O150" s="77"/>
      <c r="P150" s="19"/>
      <c r="Q150" s="78" t="str">
        <f>A150</f>
        <v>TOTAL - Coûts Engagement des auditoires</v>
      </c>
      <c r="R150" s="122">
        <f t="shared" si="145"/>
        <v>0</v>
      </c>
      <c r="S150" s="172"/>
    </row>
    <row r="151" spans="1:19" s="35" customFormat="1" ht="15" customHeight="1">
      <c r="A151" s="161" t="s">
        <v>48</v>
      </c>
      <c r="B151" s="162"/>
      <c r="C151" s="167"/>
      <c r="D151" s="167"/>
      <c r="E151" s="167"/>
      <c r="F151" s="167"/>
      <c r="G151" s="167"/>
      <c r="H151" s="168"/>
      <c r="I151" s="104"/>
      <c r="J151" s="114"/>
      <c r="K151" s="112">
        <f>J151-I151</f>
        <v>0</v>
      </c>
      <c r="L151" s="115"/>
      <c r="M151" s="116"/>
      <c r="N151" s="116"/>
      <c r="O151" s="77"/>
      <c r="P151" s="19"/>
      <c r="Q151" s="78" t="str">
        <f>A151</f>
        <v>Frais d'administration</v>
      </c>
      <c r="R151" s="122">
        <f t="shared" si="145"/>
        <v>0</v>
      </c>
      <c r="S151" s="172"/>
    </row>
    <row r="152" spans="1:19" s="35" customFormat="1" ht="15" customHeight="1" thickBot="1">
      <c r="A152" s="102" t="s">
        <v>51</v>
      </c>
      <c r="B152" s="82" t="s">
        <v>53</v>
      </c>
      <c r="C152" s="169"/>
      <c r="D152" s="169"/>
      <c r="E152" s="169"/>
      <c r="F152" s="169"/>
      <c r="G152" s="169"/>
      <c r="H152" s="170"/>
      <c r="I152" s="117">
        <f>I150+I151</f>
        <v>0</v>
      </c>
      <c r="J152" s="117">
        <f t="shared" ref="J152:K152" si="147">J150+J151</f>
        <v>0</v>
      </c>
      <c r="K152" s="117">
        <f t="shared" si="147"/>
        <v>0</v>
      </c>
      <c r="L152" s="113"/>
      <c r="M152" s="117">
        <f>M150</f>
        <v>0</v>
      </c>
      <c r="N152" s="117">
        <f>N150</f>
        <v>0</v>
      </c>
      <c r="O152" s="77"/>
      <c r="P152" s="83" t="str">
        <f t="shared" ref="P152" si="148">A152</f>
        <v>18.0</v>
      </c>
      <c r="Q152" s="84" t="str">
        <f>B152</f>
        <v>TOTAL - ENGAGEMENT DES AUDITOIRES</v>
      </c>
      <c r="R152" s="68">
        <f>K152</f>
        <v>0</v>
      </c>
      <c r="S152" s="173"/>
    </row>
    <row r="153" spans="1:19" ht="15" customHeight="1">
      <c r="A153" s="96"/>
      <c r="B153" s="33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R153" s="67"/>
    </row>
    <row r="154" spans="1:19" ht="15" customHeight="1">
      <c r="A154" s="156" t="s">
        <v>249</v>
      </c>
      <c r="B154" s="156"/>
      <c r="C154" s="156"/>
      <c r="D154" s="156"/>
      <c r="E154" s="156"/>
      <c r="F154" s="156"/>
      <c r="G154" s="156"/>
      <c r="H154" s="156"/>
      <c r="I154" s="156"/>
      <c r="J154" s="156"/>
      <c r="K154" s="156"/>
      <c r="L154" s="156"/>
      <c r="M154" s="156"/>
      <c r="N154" s="156"/>
      <c r="R154" s="67"/>
    </row>
    <row r="155" spans="1:19" ht="15" customHeight="1">
      <c r="A155" s="93" t="s">
        <v>54</v>
      </c>
      <c r="B155" s="64" t="s">
        <v>250</v>
      </c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P155" s="9" t="str">
        <f t="shared" ref="P155:P156" si="149">A155</f>
        <v>19.0</v>
      </c>
      <c r="Q155" s="9" t="str">
        <f t="shared" ref="Q155:Q156" si="150">B155</f>
        <v>Doublage/sous-titrage</v>
      </c>
      <c r="R155" s="67"/>
    </row>
    <row r="156" spans="1:19" ht="15" customHeight="1">
      <c r="A156" s="97" t="s">
        <v>251</v>
      </c>
      <c r="B156" s="29" t="s">
        <v>252</v>
      </c>
      <c r="C156" s="104"/>
      <c r="D156" s="104"/>
      <c r="E156" s="105">
        <f>SUM(C156:D156)</f>
        <v>0</v>
      </c>
      <c r="F156" s="104"/>
      <c r="G156" s="104"/>
      <c r="H156" s="105">
        <f>SUM(F156:G156)</f>
        <v>0</v>
      </c>
      <c r="I156" s="105">
        <f>H156+E156</f>
        <v>0</v>
      </c>
      <c r="J156" s="104"/>
      <c r="K156" s="105">
        <f>J156-I156</f>
        <v>0</v>
      </c>
      <c r="L156" s="106"/>
      <c r="M156" s="104"/>
      <c r="N156" s="104"/>
      <c r="P156" s="14" t="str">
        <f t="shared" si="149"/>
        <v>19.1</v>
      </c>
      <c r="Q156" s="14" t="str">
        <f t="shared" si="150"/>
        <v>Doublage - long métrage</v>
      </c>
      <c r="R156" s="66">
        <f>K156</f>
        <v>0</v>
      </c>
      <c r="S156" s="15"/>
    </row>
    <row r="157" spans="1:19" ht="15" customHeight="1">
      <c r="A157" s="97" t="s">
        <v>253</v>
      </c>
      <c r="B157" s="29" t="s">
        <v>254</v>
      </c>
      <c r="C157" s="104"/>
      <c r="D157" s="104"/>
      <c r="E157" s="105">
        <f t="shared" ref="E157:E161" si="151">SUM(C157:D157)</f>
        <v>0</v>
      </c>
      <c r="F157" s="104"/>
      <c r="G157" s="104"/>
      <c r="H157" s="105">
        <f t="shared" ref="H157:H161" si="152">SUM(F157:G157)</f>
        <v>0</v>
      </c>
      <c r="I157" s="105">
        <f t="shared" ref="I157:I161" si="153">H157+E157</f>
        <v>0</v>
      </c>
      <c r="J157" s="104"/>
      <c r="K157" s="105">
        <f t="shared" ref="K157:K160" si="154">J157-I157</f>
        <v>0</v>
      </c>
      <c r="L157" s="106"/>
      <c r="M157" s="104"/>
      <c r="N157" s="104"/>
      <c r="P157" s="14" t="str">
        <f t="shared" ref="P157:P160" si="155">A157</f>
        <v>19.2</v>
      </c>
      <c r="Q157" s="14" t="str">
        <f t="shared" ref="Q157:Q161" si="156">B157</f>
        <v>Doublage - bande annonce</v>
      </c>
      <c r="R157" s="66">
        <f t="shared" ref="R157:R162" si="157">K157</f>
        <v>0</v>
      </c>
      <c r="S157" s="15"/>
    </row>
    <row r="158" spans="1:19" ht="15" customHeight="1">
      <c r="A158" s="97" t="s">
        <v>255</v>
      </c>
      <c r="B158" s="29" t="s">
        <v>256</v>
      </c>
      <c r="C158" s="104"/>
      <c r="D158" s="104"/>
      <c r="E158" s="105">
        <f t="shared" si="151"/>
        <v>0</v>
      </c>
      <c r="F158" s="104"/>
      <c r="G158" s="104"/>
      <c r="H158" s="105">
        <f t="shared" si="152"/>
        <v>0</v>
      </c>
      <c r="I158" s="105">
        <f t="shared" si="153"/>
        <v>0</v>
      </c>
      <c r="J158" s="104"/>
      <c r="K158" s="105">
        <f t="shared" si="154"/>
        <v>0</v>
      </c>
      <c r="L158" s="106"/>
      <c r="M158" s="104"/>
      <c r="N158" s="104"/>
      <c r="P158" s="14" t="str">
        <f t="shared" si="155"/>
        <v>19.3</v>
      </c>
      <c r="Q158" s="14" t="str">
        <f t="shared" si="156"/>
        <v>Sous-titrage - long métrage</v>
      </c>
      <c r="R158" s="66">
        <f t="shared" si="157"/>
        <v>0</v>
      </c>
      <c r="S158" s="15"/>
    </row>
    <row r="159" spans="1:19" ht="15" customHeight="1">
      <c r="A159" s="97" t="s">
        <v>257</v>
      </c>
      <c r="B159" s="29" t="s">
        <v>258</v>
      </c>
      <c r="C159" s="104"/>
      <c r="D159" s="104"/>
      <c r="E159" s="105">
        <f t="shared" si="151"/>
        <v>0</v>
      </c>
      <c r="F159" s="104"/>
      <c r="G159" s="104"/>
      <c r="H159" s="105">
        <f t="shared" si="152"/>
        <v>0</v>
      </c>
      <c r="I159" s="105">
        <f t="shared" si="153"/>
        <v>0</v>
      </c>
      <c r="J159" s="104"/>
      <c r="K159" s="105">
        <f t="shared" si="154"/>
        <v>0</v>
      </c>
      <c r="L159" s="106"/>
      <c r="M159" s="104"/>
      <c r="N159" s="104"/>
      <c r="P159" s="14" t="str">
        <f t="shared" si="155"/>
        <v>19.4</v>
      </c>
      <c r="Q159" s="14" t="str">
        <f t="shared" si="156"/>
        <v>Sous-titrage - bande annonce</v>
      </c>
      <c r="R159" s="66">
        <f t="shared" si="157"/>
        <v>0</v>
      </c>
      <c r="S159" s="15"/>
    </row>
    <row r="160" spans="1:19" ht="15" customHeight="1" thickBot="1">
      <c r="A160" s="97" t="s">
        <v>259</v>
      </c>
      <c r="B160" s="128" t="s">
        <v>80</v>
      </c>
      <c r="C160" s="104"/>
      <c r="D160" s="104"/>
      <c r="E160" s="105">
        <f t="shared" si="151"/>
        <v>0</v>
      </c>
      <c r="F160" s="104"/>
      <c r="G160" s="104"/>
      <c r="H160" s="105">
        <f t="shared" si="152"/>
        <v>0</v>
      </c>
      <c r="I160" s="105">
        <f t="shared" si="153"/>
        <v>0</v>
      </c>
      <c r="J160" s="104"/>
      <c r="K160" s="105">
        <f t="shared" si="154"/>
        <v>0</v>
      </c>
      <c r="L160" s="106"/>
      <c r="M160" s="104"/>
      <c r="N160" s="104"/>
      <c r="P160" s="14" t="str">
        <f t="shared" si="155"/>
        <v>19.5</v>
      </c>
      <c r="Q160" s="14" t="str">
        <f t="shared" si="156"/>
        <v>Autre (préciser) :</v>
      </c>
      <c r="R160" s="66">
        <f t="shared" si="157"/>
        <v>0</v>
      </c>
      <c r="S160" s="15"/>
    </row>
    <row r="161" spans="1:19" s="35" customFormat="1" ht="15" customHeight="1">
      <c r="A161" s="123"/>
      <c r="B161" s="124" t="s">
        <v>260</v>
      </c>
      <c r="C161" s="112">
        <f>SUM(C156:C160)</f>
        <v>0</v>
      </c>
      <c r="D161" s="112">
        <f>SUM(D156:D160)</f>
        <v>0</v>
      </c>
      <c r="E161" s="112">
        <f t="shared" si="151"/>
        <v>0</v>
      </c>
      <c r="F161" s="112">
        <f t="shared" ref="F161:N161" si="158">SUM(F156:F160)</f>
        <v>0</v>
      </c>
      <c r="G161" s="112">
        <f t="shared" si="158"/>
        <v>0</v>
      </c>
      <c r="H161" s="112">
        <f>SUM(F161:G161)</f>
        <v>0</v>
      </c>
      <c r="I161" s="112">
        <f t="shared" si="153"/>
        <v>0</v>
      </c>
      <c r="J161" s="112">
        <f>SUM(J156:J160)</f>
        <v>0</v>
      </c>
      <c r="K161" s="107">
        <f>J161-I161</f>
        <v>0</v>
      </c>
      <c r="L161" s="118"/>
      <c r="M161" s="112">
        <f t="shared" si="158"/>
        <v>0</v>
      </c>
      <c r="N161" s="112">
        <f t="shared" si="158"/>
        <v>0</v>
      </c>
      <c r="O161" s="77"/>
      <c r="P161" s="19"/>
      <c r="Q161" s="86" t="str">
        <f t="shared" si="156"/>
        <v>Total - Coûts de doublage/sous-titrage</v>
      </c>
      <c r="R161" s="122">
        <f t="shared" si="157"/>
        <v>0</v>
      </c>
      <c r="S161" s="80"/>
    </row>
    <row r="162" spans="1:19" s="2" customFormat="1" ht="15" customHeight="1">
      <c r="A162" s="157" t="s">
        <v>48</v>
      </c>
      <c r="B162" s="158"/>
      <c r="C162" s="114"/>
      <c r="D162" s="114"/>
      <c r="E162" s="112">
        <f>SUM(C162:D162)</f>
        <v>0</v>
      </c>
      <c r="F162" s="114"/>
      <c r="G162" s="114"/>
      <c r="H162" s="112">
        <f>SUM(F162:G162)</f>
        <v>0</v>
      </c>
      <c r="I162" s="112">
        <f>H162+E162</f>
        <v>0</v>
      </c>
      <c r="J162" s="114"/>
      <c r="K162" s="107">
        <f>J162-I162</f>
        <v>0</v>
      </c>
      <c r="L162" s="115"/>
      <c r="M162" s="116"/>
      <c r="N162" s="116"/>
      <c r="O162" s="77"/>
      <c r="P162" s="163" t="str">
        <f>A162</f>
        <v>Frais d'administration</v>
      </c>
      <c r="Q162" s="164"/>
      <c r="R162" s="122">
        <f t="shared" si="157"/>
        <v>0</v>
      </c>
      <c r="S162" s="80"/>
    </row>
    <row r="163" spans="1:19" s="35" customFormat="1" ht="15" customHeight="1" thickBot="1">
      <c r="A163" s="125" t="s">
        <v>54</v>
      </c>
      <c r="B163" s="126" t="s">
        <v>56</v>
      </c>
      <c r="C163" s="117">
        <f>C161+C162</f>
        <v>0</v>
      </c>
      <c r="D163" s="117">
        <f t="shared" ref="D163" si="159">D161+D162</f>
        <v>0</v>
      </c>
      <c r="E163" s="117">
        <f>E161+E162</f>
        <v>0</v>
      </c>
      <c r="F163" s="117">
        <f t="shared" ref="F163:H163" si="160">F161+F162</f>
        <v>0</v>
      </c>
      <c r="G163" s="117">
        <f t="shared" si="160"/>
        <v>0</v>
      </c>
      <c r="H163" s="117">
        <f t="shared" si="160"/>
        <v>0</v>
      </c>
      <c r="I163" s="117">
        <f>I161+I162</f>
        <v>0</v>
      </c>
      <c r="J163" s="117">
        <f t="shared" ref="J163:N163" si="161">J161+J162</f>
        <v>0</v>
      </c>
      <c r="K163" s="117">
        <f>K161+K162</f>
        <v>0</v>
      </c>
      <c r="L163" s="113"/>
      <c r="M163" s="117">
        <f t="shared" si="161"/>
        <v>0</v>
      </c>
      <c r="N163" s="117">
        <f t="shared" si="161"/>
        <v>0</v>
      </c>
      <c r="O163" s="77"/>
      <c r="P163" s="83" t="str">
        <f t="shared" ref="P163" si="162">A163</f>
        <v>19.0</v>
      </c>
      <c r="Q163" s="84" t="str">
        <f>B163</f>
        <v>TOTAL - DOUBLAGE/SOUS-TITRAGE</v>
      </c>
      <c r="R163" s="68">
        <f>K163</f>
        <v>0</v>
      </c>
      <c r="S163" s="80"/>
    </row>
    <row r="164" spans="1:19" ht="15" customHeight="1" thickBot="1">
      <c r="C164" s="109"/>
      <c r="D164" s="109"/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</row>
    <row r="165" spans="1:19" s="90" customFormat="1" ht="15" customHeight="1" thickBot="1">
      <c r="A165" s="146" t="s">
        <v>261</v>
      </c>
      <c r="B165" s="147"/>
      <c r="C165" s="119">
        <f>C145+C163</f>
        <v>0</v>
      </c>
      <c r="D165" s="119">
        <f t="shared" ref="D165:H165" si="163">D145+D163</f>
        <v>0</v>
      </c>
      <c r="E165" s="119">
        <f t="shared" si="163"/>
        <v>0</v>
      </c>
      <c r="F165" s="119">
        <f t="shared" si="163"/>
        <v>0</v>
      </c>
      <c r="G165" s="119">
        <f t="shared" si="163"/>
        <v>0</v>
      </c>
      <c r="H165" s="119">
        <f t="shared" si="163"/>
        <v>0</v>
      </c>
      <c r="I165" s="119">
        <f t="shared" ref="I165:K165" si="164">I145+I152+I163</f>
        <v>0</v>
      </c>
      <c r="J165" s="119">
        <f t="shared" si="164"/>
        <v>0</v>
      </c>
      <c r="K165" s="119">
        <f t="shared" si="164"/>
        <v>0</v>
      </c>
      <c r="L165" s="120"/>
      <c r="M165" s="119">
        <f>M145+M152+M163</f>
        <v>0</v>
      </c>
      <c r="N165" s="119">
        <f>N145+N152+N163</f>
        <v>0</v>
      </c>
      <c r="O165" s="88"/>
      <c r="P165" s="89"/>
      <c r="Q165" s="121" t="str">
        <f>A165</f>
        <v>TOTAL CAMPAGNE MISE EN MARCHÉ</v>
      </c>
      <c r="R165" s="87">
        <f>K165</f>
        <v>0</v>
      </c>
    </row>
    <row r="166" spans="1:19"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</row>
    <row r="167" spans="1:19">
      <c r="A167" s="91"/>
      <c r="B167" s="9"/>
      <c r="C167" s="8"/>
      <c r="D167" s="8"/>
      <c r="F167" s="8"/>
      <c r="G167" s="8"/>
      <c r="P167" s="1"/>
    </row>
  </sheetData>
  <sheetProtection sheet="1"/>
  <protectedRanges>
    <protectedRange sqref="S156:S163" name="Plage57"/>
    <protectedRange sqref="B17" name="Plage1"/>
    <protectedRange sqref="C10:D17" name="Plage2"/>
    <protectedRange sqref="F10:G17" name="Plage3"/>
    <protectedRange sqref="J10:J17" name="Plage4"/>
    <protectedRange sqref="M10:N17" name="Plage5"/>
    <protectedRange sqref="S10:S18" name="Plage6"/>
    <protectedRange sqref="S10:S145" name="Plage7"/>
    <protectedRange sqref="B25" name="Plage8"/>
    <protectedRange sqref="B32" name="Plage9"/>
    <protectedRange sqref="B44" name="Plage10"/>
    <protectedRange sqref="B60" name="Plage11"/>
    <protectedRange sqref="B69" name="Plage12"/>
    <protectedRange sqref="B76" name="Plage13"/>
    <protectedRange sqref="B81" name="Plage14"/>
    <protectedRange sqref="B91" name="Plage15"/>
    <protectedRange sqref="B103" name="Plage16"/>
    <protectedRange sqref="B113" name="Plage17"/>
    <protectedRange sqref="B125" name="Plage18"/>
    <protectedRange sqref="B136" name="Plage19"/>
    <protectedRange sqref="B160" name="Plage20"/>
    <protectedRange sqref="C21:D25" name="Plage21"/>
    <protectedRange sqref="F21:G25" name="Plage22"/>
    <protectedRange sqref="J21:J25" name="Plage23"/>
    <protectedRange sqref="M21:N25" name="Plage24"/>
    <protectedRange sqref="C29:N32" name="Plage25"/>
    <protectedRange sqref="C36:N44" name="Plage26"/>
    <protectedRange sqref="C48:N48" name="Plage27"/>
    <protectedRange sqref="C52:N60" name="Plage28"/>
    <protectedRange sqref="C64:N69" name="Plage29"/>
    <protectedRange sqref="C73:N76" name="Plage30"/>
    <protectedRange sqref="C80:N81" name="Plage31"/>
    <protectedRange sqref="C85:N91" name="Plage32"/>
    <protectedRange sqref="C95:N103" name="Plage33"/>
    <protectedRange sqref="C107:N113" name="Plage34"/>
    <protectedRange sqref="C117:N125" name="Plage35"/>
    <protectedRange sqref="C129:N129" name="Plage36"/>
    <protectedRange sqref="C133:N136" name="Plage37"/>
    <protectedRange sqref="C140:N140" name="Plage38"/>
    <protectedRange sqref="C144:J144" name="Plage39"/>
    <protectedRange sqref="C1:K4" name="Plage44"/>
    <protectedRange sqref="I151:J151" name="Plage45"/>
    <protectedRange sqref="C156:D160" name="Plage48"/>
    <protectedRange sqref="B160" name="Plage49"/>
    <protectedRange sqref="C162:D162" name="Plage50"/>
    <protectedRange sqref="F156:G160" name="Plage51"/>
    <protectedRange sqref="F162:G162" name="Plage52"/>
    <protectedRange sqref="J156:J160" name="Plage53"/>
    <protectedRange sqref="J162" name="Plage54"/>
    <protectedRange sqref="M156:N160" name="Plage55"/>
    <protectedRange sqref="S156:S163" name="Plage56"/>
  </protectedRanges>
  <mergeCells count="16">
    <mergeCell ref="A165:B165"/>
    <mergeCell ref="C4:K4"/>
    <mergeCell ref="C2:K2"/>
    <mergeCell ref="R1:S1"/>
    <mergeCell ref="R2:S2"/>
    <mergeCell ref="R4:S4"/>
    <mergeCell ref="C1:K1"/>
    <mergeCell ref="A8:N8"/>
    <mergeCell ref="A147:N147"/>
    <mergeCell ref="A154:N154"/>
    <mergeCell ref="A162:B162"/>
    <mergeCell ref="A150:B150"/>
    <mergeCell ref="A151:B151"/>
    <mergeCell ref="P162:Q162"/>
    <mergeCell ref="C149:H152"/>
    <mergeCell ref="S149:S152"/>
  </mergeCells>
  <phoneticPr fontId="1" type="noConversion"/>
  <printOptions horizontalCentered="1"/>
  <pageMargins left="0.19685039370078741" right="0.19685039370078741" top="0.59055118110236227" bottom="0.59055118110236227" header="0.31496062992125984" footer="0.31496062992125984"/>
  <pageSetup scale="66" orientation="landscape" r:id="rId1"/>
  <headerFooter alignWithMargins="0">
    <oddHeader>&amp;L&amp;G&amp;C&amp;"Arial,Gras"RAPPORT COÛTS MISE EN MARCHÉ
&amp;A</oddHeader>
    <oddFooter>&amp;L&amp;8Telefilm Canada - Modèle standard -  Rapport coûts final - Mise en marché - Avril 2026&amp;R&amp;8Page &amp;P</oddFooter>
  </headerFooter>
  <rowBreaks count="4" manualBreakCount="4">
    <brk id="45" max="16383" man="1"/>
    <brk id="82" max="16383" man="1"/>
    <brk id="114" max="16383" man="1"/>
    <brk id="152" max="16383" man="1"/>
  </rowBreaks>
  <colBreaks count="1" manualBreakCount="1">
    <brk id="14" max="1048575" man="1"/>
  </colBreaks>
  <ignoredErrors>
    <ignoredError sqref="A9:A38 A61:A63 A45:A57 A70:A86 A92:A93" numberStoredAsText="1"/>
    <ignoredError sqref="E143:E144 E161:E162 I150:K150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32A0F-EEC4-48BA-A8E2-CDE6AC34BAFE}">
  <dimension ref="A3:O35"/>
  <sheetViews>
    <sheetView topLeftCell="B5" workbookViewId="0">
      <selection activeCell="H10" sqref="H10"/>
    </sheetView>
  </sheetViews>
  <sheetFormatPr defaultColWidth="9.140625" defaultRowHeight="12.75"/>
  <cols>
    <col min="1" max="1" width="0" hidden="1" customWidth="1"/>
    <col min="2" max="2" width="43.7109375" customWidth="1"/>
    <col min="5" max="6" width="10.28515625" bestFit="1" customWidth="1"/>
    <col min="7" max="7" width="10.85546875" bestFit="1" customWidth="1"/>
    <col min="8" max="8" width="5.42578125" customWidth="1"/>
    <col min="9" max="9" width="10.5703125" customWidth="1"/>
    <col min="10" max="10" width="11.28515625" customWidth="1"/>
    <col min="11" max="11" width="4.42578125" customWidth="1"/>
    <col min="12" max="12" width="0" hidden="1" customWidth="1"/>
    <col min="13" max="13" width="31.5703125" customWidth="1"/>
    <col min="14" max="14" width="10.85546875" bestFit="1" customWidth="1"/>
    <col min="15" max="15" width="71.140625" customWidth="1"/>
  </cols>
  <sheetData>
    <row r="3" spans="1:15">
      <c r="A3" s="177" t="s">
        <v>262</v>
      </c>
      <c r="B3" s="177"/>
      <c r="C3" s="177"/>
      <c r="D3" s="177"/>
      <c r="E3" s="177"/>
      <c r="F3" s="177"/>
      <c r="G3" s="177"/>
    </row>
    <row r="5" spans="1:15" s="6" customFormat="1" ht="45">
      <c r="A5" s="129" t="s">
        <v>4</v>
      </c>
      <c r="B5" s="55" t="s">
        <v>5</v>
      </c>
      <c r="C5" s="54" t="s">
        <v>263</v>
      </c>
      <c r="D5" s="20" t="s">
        <v>264</v>
      </c>
      <c r="E5" s="12" t="s">
        <v>12</v>
      </c>
      <c r="F5" s="12" t="s">
        <v>13</v>
      </c>
      <c r="G5" s="12" t="s">
        <v>14</v>
      </c>
      <c r="H5" s="62"/>
      <c r="I5" s="20" t="s">
        <v>61</v>
      </c>
      <c r="J5" s="20" t="s">
        <v>62</v>
      </c>
      <c r="K5" s="5"/>
      <c r="L5" s="131" t="s">
        <v>4</v>
      </c>
      <c r="M5" s="55" t="s">
        <v>5</v>
      </c>
      <c r="N5" s="12" t="str">
        <f>G5</f>
        <v>Écarts
+ / ( - )</v>
      </c>
      <c r="O5" s="11" t="s">
        <v>63</v>
      </c>
    </row>
    <row r="6" spans="1:15">
      <c r="B6" s="134"/>
      <c r="C6" s="134"/>
      <c r="D6" s="134"/>
      <c r="E6" s="134"/>
      <c r="F6" s="134"/>
      <c r="G6" s="134"/>
      <c r="I6" s="134"/>
      <c r="J6" s="134"/>
      <c r="M6" s="134"/>
      <c r="N6" s="134"/>
      <c r="O6" s="134"/>
    </row>
    <row r="7" spans="1:15">
      <c r="A7" s="65" t="s">
        <v>51</v>
      </c>
      <c r="B7" s="135" t="s">
        <v>265</v>
      </c>
      <c r="C7" s="136"/>
      <c r="D7" s="136"/>
      <c r="E7" s="136"/>
      <c r="F7" s="136"/>
      <c r="G7" s="136"/>
      <c r="I7" s="136"/>
      <c r="J7" s="136"/>
      <c r="M7" s="136"/>
      <c r="N7" s="136"/>
      <c r="O7" s="136"/>
    </row>
    <row r="8" spans="1:15" s="6" customFormat="1" ht="15" customHeight="1">
      <c r="A8" s="130"/>
      <c r="B8" s="42"/>
      <c r="C8" s="42"/>
      <c r="D8" s="42"/>
      <c r="E8" s="43">
        <f>SUM(C8:D8)</f>
        <v>0</v>
      </c>
      <c r="F8" s="42"/>
      <c r="G8" s="43">
        <f>F8-E8</f>
        <v>0</v>
      </c>
      <c r="H8" s="45"/>
      <c r="I8" s="42"/>
      <c r="J8" s="42"/>
      <c r="K8" s="5"/>
      <c r="L8" s="132">
        <f>A8</f>
        <v>0</v>
      </c>
      <c r="M8" s="14" t="str">
        <f>IF(B8=0,"",B8)</f>
        <v/>
      </c>
      <c r="N8" s="66">
        <f>G8</f>
        <v>0</v>
      </c>
      <c r="O8" s="15"/>
    </row>
    <row r="9" spans="1:15" s="6" customFormat="1" ht="15" customHeight="1">
      <c r="A9" s="130"/>
      <c r="B9" s="42"/>
      <c r="C9" s="42"/>
      <c r="D9" s="42"/>
      <c r="E9" s="43">
        <f t="shared" ref="E9:E28" si="0">SUM(C9:D9)</f>
        <v>0</v>
      </c>
      <c r="F9" s="42"/>
      <c r="G9" s="43">
        <f t="shared" ref="G9:G28" si="1">F9-E9</f>
        <v>0</v>
      </c>
      <c r="H9" s="45"/>
      <c r="I9" s="42"/>
      <c r="J9" s="42"/>
      <c r="K9" s="5"/>
      <c r="L9" s="132">
        <f>A9</f>
        <v>0</v>
      </c>
      <c r="M9" s="14" t="str">
        <f t="shared" ref="M9:M34" si="2">IF(B9=0,"",B9)</f>
        <v/>
      </c>
      <c r="N9" s="66">
        <f t="shared" ref="N9:N28" si="3">G9</f>
        <v>0</v>
      </c>
      <c r="O9" s="15"/>
    </row>
    <row r="10" spans="1:15" s="6" customFormat="1" ht="15" customHeight="1">
      <c r="A10" s="130"/>
      <c r="B10" s="42"/>
      <c r="C10" s="42"/>
      <c r="D10" s="42"/>
      <c r="E10" s="43">
        <f t="shared" ref="E10:E25" si="4">SUM(C10:D10)</f>
        <v>0</v>
      </c>
      <c r="F10" s="42"/>
      <c r="G10" s="43">
        <f t="shared" ref="G10:G25" si="5">F10-E10</f>
        <v>0</v>
      </c>
      <c r="H10" s="45"/>
      <c r="I10" s="42"/>
      <c r="J10" s="42"/>
      <c r="K10" s="5"/>
      <c r="L10" s="132">
        <f>A10</f>
        <v>0</v>
      </c>
      <c r="M10" s="14" t="str">
        <f t="shared" si="2"/>
        <v/>
      </c>
      <c r="N10" s="66">
        <f t="shared" ref="N10:N25" si="6">G10</f>
        <v>0</v>
      </c>
      <c r="O10" s="15"/>
    </row>
    <row r="11" spans="1:15" s="6" customFormat="1" ht="15" customHeight="1">
      <c r="A11" s="130"/>
      <c r="B11" s="42"/>
      <c r="C11" s="42"/>
      <c r="D11" s="42"/>
      <c r="E11" s="43">
        <f t="shared" si="4"/>
        <v>0</v>
      </c>
      <c r="F11" s="42"/>
      <c r="G11" s="43">
        <f t="shared" si="5"/>
        <v>0</v>
      </c>
      <c r="H11" s="45"/>
      <c r="I11" s="42"/>
      <c r="J11" s="42"/>
      <c r="K11" s="5"/>
      <c r="L11" s="132"/>
      <c r="M11" s="14"/>
      <c r="N11" s="66">
        <f t="shared" si="6"/>
        <v>0</v>
      </c>
      <c r="O11" s="15"/>
    </row>
    <row r="12" spans="1:15" s="6" customFormat="1" ht="15" customHeight="1">
      <c r="A12" s="130"/>
      <c r="B12" s="42"/>
      <c r="C12" s="42"/>
      <c r="D12" s="42"/>
      <c r="E12" s="43">
        <f t="shared" si="4"/>
        <v>0</v>
      </c>
      <c r="F12" s="42"/>
      <c r="G12" s="43">
        <f t="shared" si="5"/>
        <v>0</v>
      </c>
      <c r="H12" s="45"/>
      <c r="I12" s="42"/>
      <c r="J12" s="42"/>
      <c r="K12" s="5"/>
      <c r="L12" s="132"/>
      <c r="M12" s="14"/>
      <c r="N12" s="66">
        <f t="shared" si="6"/>
        <v>0</v>
      </c>
      <c r="O12" s="15"/>
    </row>
    <row r="13" spans="1:15" s="6" customFormat="1" ht="15" customHeight="1">
      <c r="A13" s="130"/>
      <c r="B13" s="42"/>
      <c r="C13" s="42"/>
      <c r="D13" s="42"/>
      <c r="E13" s="43">
        <f t="shared" si="4"/>
        <v>0</v>
      </c>
      <c r="F13" s="42"/>
      <c r="G13" s="43">
        <f t="shared" si="5"/>
        <v>0</v>
      </c>
      <c r="H13" s="45"/>
      <c r="I13" s="42"/>
      <c r="J13" s="42"/>
      <c r="K13" s="5"/>
      <c r="L13" s="132"/>
      <c r="M13" s="14"/>
      <c r="N13" s="66">
        <f t="shared" si="6"/>
        <v>0</v>
      </c>
      <c r="O13" s="15"/>
    </row>
    <row r="14" spans="1:15" s="6" customFormat="1" ht="15" customHeight="1">
      <c r="A14" s="130"/>
      <c r="B14" s="42"/>
      <c r="C14" s="42"/>
      <c r="D14" s="42"/>
      <c r="E14" s="43">
        <f t="shared" si="4"/>
        <v>0</v>
      </c>
      <c r="F14" s="42"/>
      <c r="G14" s="43">
        <f t="shared" si="5"/>
        <v>0</v>
      </c>
      <c r="H14" s="45"/>
      <c r="I14" s="42"/>
      <c r="J14" s="42"/>
      <c r="K14" s="5"/>
      <c r="L14" s="132"/>
      <c r="M14" s="14"/>
      <c r="N14" s="66">
        <f t="shared" si="6"/>
        <v>0</v>
      </c>
      <c r="O14" s="15"/>
    </row>
    <row r="15" spans="1:15" s="6" customFormat="1" ht="15" customHeight="1">
      <c r="A15" s="130"/>
      <c r="B15" s="42"/>
      <c r="C15" s="42"/>
      <c r="D15" s="42"/>
      <c r="E15" s="43">
        <f t="shared" si="4"/>
        <v>0</v>
      </c>
      <c r="F15" s="42"/>
      <c r="G15" s="43">
        <f t="shared" si="5"/>
        <v>0</v>
      </c>
      <c r="H15" s="45"/>
      <c r="I15" s="42"/>
      <c r="J15" s="42"/>
      <c r="K15" s="5"/>
      <c r="L15" s="132"/>
      <c r="M15" s="14"/>
      <c r="N15" s="66">
        <f t="shared" si="6"/>
        <v>0</v>
      </c>
      <c r="O15" s="15"/>
    </row>
    <row r="16" spans="1:15" s="6" customFormat="1" ht="15" customHeight="1">
      <c r="A16" s="130"/>
      <c r="B16" s="42"/>
      <c r="C16" s="42"/>
      <c r="D16" s="42"/>
      <c r="E16" s="43">
        <f t="shared" si="4"/>
        <v>0</v>
      </c>
      <c r="F16" s="42"/>
      <c r="G16" s="43">
        <f t="shared" si="5"/>
        <v>0</v>
      </c>
      <c r="H16" s="45"/>
      <c r="I16" s="42"/>
      <c r="J16" s="42"/>
      <c r="K16" s="5"/>
      <c r="L16" s="132"/>
      <c r="M16" s="14"/>
      <c r="N16" s="66">
        <f t="shared" si="6"/>
        <v>0</v>
      </c>
      <c r="O16" s="15"/>
    </row>
    <row r="17" spans="1:15" s="6" customFormat="1" ht="15" customHeight="1">
      <c r="A17" s="130"/>
      <c r="B17" s="42"/>
      <c r="C17" s="42"/>
      <c r="D17" s="42"/>
      <c r="E17" s="43">
        <f t="shared" si="4"/>
        <v>0</v>
      </c>
      <c r="F17" s="42"/>
      <c r="G17" s="43">
        <f t="shared" si="5"/>
        <v>0</v>
      </c>
      <c r="H17" s="45"/>
      <c r="I17" s="42"/>
      <c r="J17" s="42"/>
      <c r="K17" s="5"/>
      <c r="L17" s="132"/>
      <c r="M17" s="14"/>
      <c r="N17" s="66">
        <f t="shared" si="6"/>
        <v>0</v>
      </c>
      <c r="O17" s="15"/>
    </row>
    <row r="18" spans="1:15" s="6" customFormat="1" ht="15" customHeight="1">
      <c r="A18" s="130"/>
      <c r="B18" s="42"/>
      <c r="C18" s="42"/>
      <c r="D18" s="42"/>
      <c r="E18" s="43">
        <f t="shared" si="4"/>
        <v>0</v>
      </c>
      <c r="F18" s="42"/>
      <c r="G18" s="43">
        <f t="shared" si="5"/>
        <v>0</v>
      </c>
      <c r="H18" s="45"/>
      <c r="I18" s="42"/>
      <c r="J18" s="42"/>
      <c r="K18" s="5"/>
      <c r="L18" s="132"/>
      <c r="M18" s="14"/>
      <c r="N18" s="66">
        <f t="shared" si="6"/>
        <v>0</v>
      </c>
      <c r="O18" s="15"/>
    </row>
    <row r="19" spans="1:15" s="6" customFormat="1" ht="15" customHeight="1">
      <c r="A19" s="130"/>
      <c r="B19" s="42"/>
      <c r="C19" s="42"/>
      <c r="D19" s="42"/>
      <c r="E19" s="43">
        <f t="shared" si="4"/>
        <v>0</v>
      </c>
      <c r="F19" s="42"/>
      <c r="G19" s="43">
        <f t="shared" si="5"/>
        <v>0</v>
      </c>
      <c r="H19" s="45"/>
      <c r="I19" s="42"/>
      <c r="J19" s="42"/>
      <c r="K19" s="5"/>
      <c r="L19" s="132"/>
      <c r="M19" s="14"/>
      <c r="N19" s="66">
        <f t="shared" si="6"/>
        <v>0</v>
      </c>
      <c r="O19" s="15"/>
    </row>
    <row r="20" spans="1:15" s="6" customFormat="1" ht="15" customHeight="1">
      <c r="A20" s="130"/>
      <c r="B20" s="42"/>
      <c r="C20" s="42"/>
      <c r="D20" s="42"/>
      <c r="E20" s="43">
        <f t="shared" si="4"/>
        <v>0</v>
      </c>
      <c r="F20" s="42"/>
      <c r="G20" s="43">
        <f t="shared" si="5"/>
        <v>0</v>
      </c>
      <c r="H20" s="45"/>
      <c r="I20" s="42"/>
      <c r="J20" s="42"/>
      <c r="K20" s="5"/>
      <c r="L20" s="132">
        <f t="shared" ref="L20:L34" si="7">A20</f>
        <v>0</v>
      </c>
      <c r="M20" s="14" t="str">
        <f t="shared" si="2"/>
        <v/>
      </c>
      <c r="N20" s="66">
        <f t="shared" si="6"/>
        <v>0</v>
      </c>
      <c r="O20" s="15"/>
    </row>
    <row r="21" spans="1:15" s="6" customFormat="1" ht="15" customHeight="1">
      <c r="A21" s="130"/>
      <c r="B21" s="42"/>
      <c r="C21" s="42"/>
      <c r="D21" s="42"/>
      <c r="E21" s="43">
        <f t="shared" ref="E21" si="8">SUM(C21:D21)</f>
        <v>0</v>
      </c>
      <c r="F21" s="42"/>
      <c r="G21" s="43">
        <f t="shared" si="5"/>
        <v>0</v>
      </c>
      <c r="H21" s="45"/>
      <c r="I21" s="42"/>
      <c r="J21" s="42"/>
      <c r="K21" s="5"/>
      <c r="L21" s="132">
        <f t="shared" si="7"/>
        <v>0</v>
      </c>
      <c r="M21" s="14" t="str">
        <f t="shared" ref="M21" si="9">IF(B21=0,"",B21)</f>
        <v/>
      </c>
      <c r="N21" s="66">
        <f t="shared" si="6"/>
        <v>0</v>
      </c>
      <c r="O21" s="15"/>
    </row>
    <row r="22" spans="1:15" s="6" customFormat="1" ht="15" customHeight="1">
      <c r="A22" s="130"/>
      <c r="B22" s="42"/>
      <c r="C22" s="42"/>
      <c r="D22" s="42"/>
      <c r="E22" s="43">
        <f t="shared" si="4"/>
        <v>0</v>
      </c>
      <c r="F22" s="42"/>
      <c r="G22" s="43">
        <f t="shared" si="5"/>
        <v>0</v>
      </c>
      <c r="H22" s="45"/>
      <c r="I22" s="42"/>
      <c r="J22" s="42"/>
      <c r="K22" s="5"/>
      <c r="L22" s="132">
        <f t="shared" si="7"/>
        <v>0</v>
      </c>
      <c r="M22" s="14" t="str">
        <f t="shared" si="2"/>
        <v/>
      </c>
      <c r="N22" s="66">
        <f t="shared" si="6"/>
        <v>0</v>
      </c>
      <c r="O22" s="15"/>
    </row>
    <row r="23" spans="1:15" s="6" customFormat="1" ht="15" customHeight="1">
      <c r="A23" s="130"/>
      <c r="B23" s="42"/>
      <c r="C23" s="42"/>
      <c r="D23" s="42"/>
      <c r="E23" s="43">
        <f t="shared" si="4"/>
        <v>0</v>
      </c>
      <c r="F23" s="42"/>
      <c r="G23" s="43">
        <f t="shared" si="5"/>
        <v>0</v>
      </c>
      <c r="H23" s="45"/>
      <c r="I23" s="42"/>
      <c r="J23" s="42"/>
      <c r="K23" s="5"/>
      <c r="L23" s="132">
        <f t="shared" si="7"/>
        <v>0</v>
      </c>
      <c r="M23" s="14" t="str">
        <f t="shared" si="2"/>
        <v/>
      </c>
      <c r="N23" s="66">
        <f t="shared" si="6"/>
        <v>0</v>
      </c>
      <c r="O23" s="15"/>
    </row>
    <row r="24" spans="1:15" s="6" customFormat="1" ht="15" customHeight="1">
      <c r="A24" s="130"/>
      <c r="B24" s="42"/>
      <c r="C24" s="42"/>
      <c r="D24" s="42"/>
      <c r="E24" s="43">
        <f t="shared" si="4"/>
        <v>0</v>
      </c>
      <c r="F24" s="42"/>
      <c r="G24" s="43">
        <f t="shared" si="5"/>
        <v>0</v>
      </c>
      <c r="H24" s="45"/>
      <c r="I24" s="42"/>
      <c r="J24" s="42"/>
      <c r="K24" s="5"/>
      <c r="L24" s="132">
        <f t="shared" si="7"/>
        <v>0</v>
      </c>
      <c r="M24" s="14" t="str">
        <f t="shared" si="2"/>
        <v/>
      </c>
      <c r="N24" s="66">
        <f t="shared" si="6"/>
        <v>0</v>
      </c>
      <c r="O24" s="15"/>
    </row>
    <row r="25" spans="1:15" s="6" customFormat="1" ht="15" customHeight="1">
      <c r="A25" s="130"/>
      <c r="B25" s="42"/>
      <c r="C25" s="42"/>
      <c r="D25" s="42"/>
      <c r="E25" s="43">
        <f t="shared" si="4"/>
        <v>0</v>
      </c>
      <c r="F25" s="42"/>
      <c r="G25" s="43">
        <f t="shared" si="5"/>
        <v>0</v>
      </c>
      <c r="H25" s="45"/>
      <c r="I25" s="42"/>
      <c r="J25" s="42"/>
      <c r="K25" s="5"/>
      <c r="L25" s="132">
        <f t="shared" si="7"/>
        <v>0</v>
      </c>
      <c r="M25" s="14" t="str">
        <f t="shared" si="2"/>
        <v/>
      </c>
      <c r="N25" s="66">
        <f t="shared" si="6"/>
        <v>0</v>
      </c>
      <c r="O25" s="15"/>
    </row>
    <row r="26" spans="1:15" s="6" customFormat="1" ht="15" customHeight="1">
      <c r="A26" s="130"/>
      <c r="B26" s="42"/>
      <c r="C26" s="42"/>
      <c r="D26" s="42"/>
      <c r="E26" s="43">
        <f t="shared" si="0"/>
        <v>0</v>
      </c>
      <c r="F26" s="42"/>
      <c r="G26" s="43">
        <f t="shared" si="1"/>
        <v>0</v>
      </c>
      <c r="H26" s="45"/>
      <c r="I26" s="42"/>
      <c r="J26" s="42"/>
      <c r="K26" s="5"/>
      <c r="L26" s="132">
        <f t="shared" si="7"/>
        <v>0</v>
      </c>
      <c r="M26" s="14" t="str">
        <f t="shared" si="2"/>
        <v/>
      </c>
      <c r="N26" s="66">
        <f t="shared" si="3"/>
        <v>0</v>
      </c>
      <c r="O26" s="15"/>
    </row>
    <row r="27" spans="1:15" s="6" customFormat="1" ht="15" customHeight="1">
      <c r="A27" s="130"/>
      <c r="B27" s="42"/>
      <c r="C27" s="42"/>
      <c r="D27" s="42"/>
      <c r="E27" s="43">
        <f t="shared" si="0"/>
        <v>0</v>
      </c>
      <c r="F27" s="42"/>
      <c r="G27" s="43">
        <f t="shared" si="1"/>
        <v>0</v>
      </c>
      <c r="H27" s="45"/>
      <c r="I27" s="42"/>
      <c r="J27" s="42"/>
      <c r="K27" s="5"/>
      <c r="L27" s="132">
        <f t="shared" si="7"/>
        <v>0</v>
      </c>
      <c r="M27" s="14" t="str">
        <f t="shared" si="2"/>
        <v/>
      </c>
      <c r="N27" s="66">
        <f t="shared" si="3"/>
        <v>0</v>
      </c>
      <c r="O27" s="15"/>
    </row>
    <row r="28" spans="1:15" s="6" customFormat="1" ht="15" customHeight="1">
      <c r="A28" s="130"/>
      <c r="B28" s="42"/>
      <c r="C28" s="42"/>
      <c r="D28" s="42"/>
      <c r="E28" s="43">
        <f t="shared" si="0"/>
        <v>0</v>
      </c>
      <c r="F28" s="42"/>
      <c r="G28" s="43">
        <f t="shared" si="1"/>
        <v>0</v>
      </c>
      <c r="H28" s="45"/>
      <c r="I28" s="42"/>
      <c r="J28" s="42"/>
      <c r="K28" s="5"/>
      <c r="L28" s="132">
        <f t="shared" si="7"/>
        <v>0</v>
      </c>
      <c r="M28" s="14" t="str">
        <f t="shared" si="2"/>
        <v/>
      </c>
      <c r="N28" s="66">
        <f t="shared" si="3"/>
        <v>0</v>
      </c>
      <c r="O28" s="15"/>
    </row>
    <row r="29" spans="1:15" s="6" customFormat="1" ht="15" customHeight="1">
      <c r="A29" s="130"/>
      <c r="B29" s="42"/>
      <c r="C29" s="42"/>
      <c r="D29" s="42"/>
      <c r="E29" s="43">
        <f t="shared" ref="E29:E34" si="10">SUM(C29:D29)</f>
        <v>0</v>
      </c>
      <c r="F29" s="42"/>
      <c r="G29" s="43">
        <f t="shared" ref="G29:G34" si="11">F29-E29</f>
        <v>0</v>
      </c>
      <c r="H29" s="45"/>
      <c r="I29" s="42"/>
      <c r="J29" s="42"/>
      <c r="K29" s="5"/>
      <c r="L29" s="132">
        <f t="shared" si="7"/>
        <v>0</v>
      </c>
      <c r="M29" s="14" t="str">
        <f t="shared" si="2"/>
        <v/>
      </c>
      <c r="N29" s="66">
        <f t="shared" ref="N29:N34" si="12">G29</f>
        <v>0</v>
      </c>
      <c r="O29" s="15"/>
    </row>
    <row r="30" spans="1:15" s="6" customFormat="1" ht="15" customHeight="1">
      <c r="A30" s="130"/>
      <c r="B30" s="42"/>
      <c r="C30" s="42"/>
      <c r="D30" s="42"/>
      <c r="E30" s="43">
        <f t="shared" si="10"/>
        <v>0</v>
      </c>
      <c r="F30" s="42"/>
      <c r="G30" s="43">
        <f t="shared" si="11"/>
        <v>0</v>
      </c>
      <c r="H30" s="45"/>
      <c r="I30" s="42"/>
      <c r="J30" s="42"/>
      <c r="K30" s="5"/>
      <c r="L30" s="132">
        <f t="shared" si="7"/>
        <v>0</v>
      </c>
      <c r="M30" s="14" t="str">
        <f t="shared" si="2"/>
        <v/>
      </c>
      <c r="N30" s="66">
        <f t="shared" si="12"/>
        <v>0</v>
      </c>
      <c r="O30" s="15"/>
    </row>
    <row r="31" spans="1:15" s="6" customFormat="1" ht="15" customHeight="1">
      <c r="A31" s="130"/>
      <c r="B31" s="42"/>
      <c r="C31" s="42"/>
      <c r="D31" s="42"/>
      <c r="E31" s="43">
        <f t="shared" si="10"/>
        <v>0</v>
      </c>
      <c r="F31" s="42"/>
      <c r="G31" s="43">
        <f t="shared" si="11"/>
        <v>0</v>
      </c>
      <c r="H31" s="45"/>
      <c r="I31" s="42"/>
      <c r="J31" s="42"/>
      <c r="K31" s="5"/>
      <c r="L31" s="132">
        <f t="shared" si="7"/>
        <v>0</v>
      </c>
      <c r="M31" s="14" t="str">
        <f t="shared" si="2"/>
        <v/>
      </c>
      <c r="N31" s="66">
        <f t="shared" si="12"/>
        <v>0</v>
      </c>
      <c r="O31" s="15"/>
    </row>
    <row r="32" spans="1:15" s="6" customFormat="1" ht="15" customHeight="1">
      <c r="A32" s="130"/>
      <c r="B32" s="42"/>
      <c r="C32" s="42"/>
      <c r="D32" s="42"/>
      <c r="E32" s="43">
        <f t="shared" si="10"/>
        <v>0</v>
      </c>
      <c r="F32" s="42"/>
      <c r="G32" s="43">
        <f t="shared" si="11"/>
        <v>0</v>
      </c>
      <c r="H32" s="45"/>
      <c r="I32" s="42"/>
      <c r="J32" s="42"/>
      <c r="K32" s="5"/>
      <c r="L32" s="132">
        <f t="shared" si="7"/>
        <v>0</v>
      </c>
      <c r="M32" s="14" t="str">
        <f t="shared" si="2"/>
        <v/>
      </c>
      <c r="N32" s="66">
        <f t="shared" si="12"/>
        <v>0</v>
      </c>
      <c r="O32" s="15"/>
    </row>
    <row r="33" spans="1:15" s="6" customFormat="1" ht="15" customHeight="1">
      <c r="A33" s="130"/>
      <c r="B33" s="42"/>
      <c r="C33" s="42"/>
      <c r="D33" s="42"/>
      <c r="E33" s="43">
        <f t="shared" si="10"/>
        <v>0</v>
      </c>
      <c r="F33" s="42"/>
      <c r="G33" s="43">
        <f t="shared" si="11"/>
        <v>0</v>
      </c>
      <c r="H33" s="45"/>
      <c r="I33" s="42"/>
      <c r="J33" s="42"/>
      <c r="K33" s="5"/>
      <c r="L33" s="132">
        <f t="shared" si="7"/>
        <v>0</v>
      </c>
      <c r="M33" s="14" t="str">
        <f t="shared" si="2"/>
        <v/>
      </c>
      <c r="N33" s="66">
        <f t="shared" si="12"/>
        <v>0</v>
      </c>
      <c r="O33" s="15"/>
    </row>
    <row r="34" spans="1:15" s="6" customFormat="1" ht="15" customHeight="1">
      <c r="A34" s="130"/>
      <c r="B34" s="42"/>
      <c r="C34" s="42"/>
      <c r="D34" s="42"/>
      <c r="E34" s="43">
        <f t="shared" si="10"/>
        <v>0</v>
      </c>
      <c r="F34" s="42"/>
      <c r="G34" s="43">
        <f t="shared" si="11"/>
        <v>0</v>
      </c>
      <c r="H34" s="45"/>
      <c r="I34" s="42"/>
      <c r="J34" s="42"/>
      <c r="K34" s="5"/>
      <c r="L34" s="132">
        <f t="shared" si="7"/>
        <v>0</v>
      </c>
      <c r="M34" s="14" t="str">
        <f t="shared" si="2"/>
        <v/>
      </c>
      <c r="N34" s="66">
        <f t="shared" si="12"/>
        <v>0</v>
      </c>
      <c r="O34" s="15"/>
    </row>
    <row r="35" spans="1:15" s="6" customFormat="1" ht="15" customHeight="1">
      <c r="A35" s="93"/>
      <c r="B35" s="78" t="s">
        <v>266</v>
      </c>
      <c r="C35" s="46">
        <f>SUM(C8:C34)</f>
        <v>0</v>
      </c>
      <c r="D35" s="46">
        <f>SUM(D8:D34)</f>
        <v>0</v>
      </c>
      <c r="E35" s="46">
        <f>SUM(E8:E34)</f>
        <v>0</v>
      </c>
      <c r="F35" s="46">
        <f>SUM(F8:F34)</f>
        <v>0</v>
      </c>
      <c r="G35" s="46">
        <f>SUM(G8:G34)</f>
        <v>0</v>
      </c>
      <c r="H35" s="47"/>
      <c r="I35" s="46">
        <f>SUM(I8:I34)</f>
        <v>0</v>
      </c>
      <c r="J35" s="46">
        <f>SUM(J8:J34)</f>
        <v>0</v>
      </c>
      <c r="K35" s="5"/>
      <c r="M35" s="17" t="str">
        <f>B35</f>
        <v>Total - Engagement des auditoires</v>
      </c>
      <c r="N35" s="66">
        <f>G35</f>
        <v>0</v>
      </c>
      <c r="O35" s="15"/>
    </row>
  </sheetData>
  <sheetProtection sheet="1" objects="1" scenarios="1"/>
  <protectedRanges>
    <protectedRange sqref="B8:D34" name="Plage2"/>
    <protectedRange sqref="F8:F34" name="Plage4"/>
    <protectedRange sqref="I8:J34" name="Plage5"/>
    <protectedRange sqref="O8:O35" name="Plage6"/>
  </protectedRanges>
  <mergeCells count="1">
    <mergeCell ref="A3:G3"/>
  </mergeCells>
  <pageMargins left="0.70866141732283472" right="0.70866141732283472" top="0.55118110236220474" bottom="0.55118110236220474" header="0.31496062992125984" footer="0.31496062992125984"/>
  <pageSetup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1765E92D65804D84C984A5E394512B" ma:contentTypeVersion="11" ma:contentTypeDescription="Crée un document." ma:contentTypeScope="" ma:versionID="aac49753a3ee92c15050738e28a2ae11">
  <xsd:schema xmlns:xsd="http://www.w3.org/2001/XMLSchema" xmlns:xs="http://www.w3.org/2001/XMLSchema" xmlns:p="http://schemas.microsoft.com/office/2006/metadata/properties" xmlns:ns2="4f2ccf92-aa06-46d1-85f8-02c5ee049c68" xmlns:ns3="f12f4192-0a4d-45e1-b280-6892509efd0a" xmlns:ns4="http://schemas.microsoft.com/sharepoint/v3/fields" targetNamespace="http://schemas.microsoft.com/office/2006/metadata/properties" ma:root="true" ma:fieldsID="33873fe4e1e73f415185501a402248b5" ns2:_="" ns3:_="" ns4:_="">
    <xsd:import namespace="4f2ccf92-aa06-46d1-85f8-02c5ee049c68"/>
    <xsd:import namespace="f12f4192-0a4d-45e1-b280-6892509efd0a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3:_dlc_DocId" minOccurs="0"/>
                <xsd:element ref="ns3:_dlc_DocIdUrl" minOccurs="0"/>
                <xsd:element ref="ns3:_dlc_DocIdPersistId" minOccurs="0"/>
                <xsd:element ref="ns4:_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2ccf92-aa06-46d1-85f8-02c5ee049c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2f4192-0a4d-45e1-b280-6892509efd0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1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21" nillable="true" ma:displayName="Version" ma:internalName="_Vers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_dlc_DocId xmlns="f12f4192-0a4d-45e1-b280-6892509efd0a">ANTUCYJ4AVN6-1489653689-14411</_dlc_DocId>
    <_dlc_DocIdUrl xmlns="f12f4192-0a4d-45e1-b280-6892509efd0a">
      <Url>https://telefilm.sharepoint.com/sites/P2021-03_RelancedesprogrammesTFC/_layouts/15/DocIdRedir.aspx?ID=ANTUCYJ4AVN6-1489653689-14411</Url>
      <Description>ANTUCYJ4AVN6-1489653689-14411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A56CB6C-AC9E-4990-94E6-C77F21BEA597}"/>
</file>

<file path=customXml/itemProps2.xml><?xml version="1.0" encoding="utf-8"?>
<ds:datastoreItem xmlns:ds="http://schemas.openxmlformats.org/officeDocument/2006/customXml" ds:itemID="{754BAB7C-D806-4B48-A187-5118074E3E90}"/>
</file>

<file path=customXml/itemProps3.xml><?xml version="1.0" encoding="utf-8"?>
<ds:datastoreItem xmlns:ds="http://schemas.openxmlformats.org/officeDocument/2006/customXml" ds:itemID="{0CDE862E-5939-480B-9181-36BAB4757306}"/>
</file>

<file path=customXml/itemProps4.xml><?xml version="1.0" encoding="utf-8"?>
<ds:datastoreItem xmlns:ds="http://schemas.openxmlformats.org/officeDocument/2006/customXml" ds:itemID="{9441D1CE-D838-4572-89C6-9B31A365EB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Telefilm Canada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pepin</dc:creator>
  <cp:keywords/>
  <dc:description/>
  <cp:lastModifiedBy/>
  <cp:revision/>
  <dcterms:created xsi:type="dcterms:W3CDTF">2007-04-04T17:34:25Z</dcterms:created>
  <dcterms:modified xsi:type="dcterms:W3CDTF">2026-05-15T16:20:35Z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0x010100E31765E92D65804D84C984A5E394512B</vt:lpwstr>
  </property>
  <property fmtid="{D5CDD505-2E9C-101B-9397-08002B2CF9AE}" pid="3" name="_dlc_DocIdItemGuid">
    <vt:lpwstr>36e4e61a-3db4-4ded-b1be-c44f71d928c1</vt:lpwstr>
  </property>
</Properties>
</file>